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Shelter Engineer - Deem\2025\YHF\Al Khukhah &amp; Qatabah\تعديل جداول المناقصة - احمد\"/>
    </mc:Choice>
  </mc:AlternateContent>
  <bookViews>
    <workbookView xWindow="-105" yWindow="-105" windowWidth="23250" windowHeight="12450" tabRatio="818" firstSheet="2" activeTab="6"/>
  </bookViews>
  <sheets>
    <sheet name="ملخص العطاء العام" sheetId="28" r:id="rId1"/>
    <sheet name="Lots-Summary2" sheetId="18" state="hidden" r:id="rId2"/>
    <sheet name="جدول توزيع الاعمال والمواقع" sheetId="26" r:id="rId3"/>
    <sheet name="Lots-Summary (3)" sheetId="27" state="hidden" r:id="rId4"/>
    <sheet name="Lot1-منظومة طاقة- مشروع مجتمعي1" sheetId="10" r:id="rId5"/>
    <sheet name="Lot2-بئر+منظومة-مشروع مجتمعي2" sheetId="23" r:id="rId6"/>
    <sheet name="Lot3-تأهيل بئر+منظومة طاقة" sheetId="19" r:id="rId7"/>
    <sheet name="Lot4-بناء حمامات" sheetId="1" r:id="rId8"/>
    <sheet name="Lot5-أعمدة انارة" sheetId="7" r:id="rId9"/>
    <sheet name="Lot6-نقاط مياة - BoQ" sheetId="25" r:id="rId10"/>
    <sheet name="Lot7-اعادة تأهيل مأوى (خيم)" sheetId="22" r:id="rId11"/>
    <sheet name="Lot8-حقيبة تنظيف+صيانة مواقع" sheetId="24" r:id="rId12"/>
  </sheets>
  <externalReferences>
    <externalReference r:id="rId13"/>
    <externalReference r:id="rId14"/>
  </externalReferences>
  <definedNames>
    <definedName name="____JV1" hidden="1">#REF!</definedName>
    <definedName name="___JV1" hidden="1">#REF!</definedName>
    <definedName name="___pc1" hidden="1">{#N/A,#N/A,FALSE,"Benefits 01-06"}</definedName>
    <definedName name="___pc2" hidden="1">{#N/A,#N/A,FALSE,"Benefits 01-06"}</definedName>
    <definedName name="__JV1" hidden="1">#REF!</definedName>
    <definedName name="__pc1" hidden="1">{#N/A,#N/A,FALSE,"Benefits 01-06"}</definedName>
    <definedName name="__pc2" hidden="1">{#N/A,#N/A,FALSE,"Benefits 01-06"}</definedName>
    <definedName name="_Fill" hidden="1">#REF!</definedName>
    <definedName name="_JV1" hidden="1">#REF!</definedName>
    <definedName name="_Key1" hidden="1">#REF!</definedName>
    <definedName name="_Key2" hidden="1">#REF!</definedName>
    <definedName name="_Order1" hidden="1">255</definedName>
    <definedName name="_Order2" hidden="1">255</definedName>
    <definedName name="_pc1" hidden="1">{#N/A,#N/A,FALSE,"Benefits 01-06"}</definedName>
    <definedName name="_pc2" hidden="1">{#N/A,#N/A,FALSE,"Benefits 01-06"}</definedName>
    <definedName name="_Sort" hidden="1">#REF!</definedName>
    <definedName name="benefit2" hidden="1">{#N/A,#N/A,FALSE,"Benefits 01-06"}</definedName>
    <definedName name="benefit3" hidden="1">{#N/A,#N/A,FALSE,"Benefits 01-06"}</definedName>
    <definedName name="benefits" hidden="1">{#N/A,#N/A,FALSE,"Benefits 01-06"}</definedName>
    <definedName name="Changed" hidden="1">0</definedName>
    <definedName name="db" hidden="1">{"Yr1",#N/A,FALSE,"Budget Detail";"Yr2",#N/A,FALSE,"Budget Detail";"Yr3",#N/A,FALSE,"Budget Detail";"Yr4",#N/A,FALSE,"Budget Detail";"Yr5",#N/A,FALSE,"Budget Detail";"Total",#N/A,FALSE,"Budget Detail"}</definedName>
    <definedName name="Email" localSheetId="5">#REF!</definedName>
    <definedName name="Email" localSheetId="6">#REF!</definedName>
    <definedName name="Email" localSheetId="3">#REF!</definedName>
    <definedName name="Email" localSheetId="1">#REF!</definedName>
    <definedName name="Email" localSheetId="2">#REF!</definedName>
    <definedName name="Email">#REF!</definedName>
    <definedName name="falg" hidden="1">{"Yr1",#N/A,FALSE,"Budget Detail";"Yr2",#N/A,FALSE,"Budget Detail";"Yr3",#N/A,FALSE,"Budget Detail";"Yr4",#N/A,FALSE,"Budget Detail";"Yr5",#N/A,FALSE,"Budget Detail";"Total",#N/A,FALSE,"Budget Detail"}</definedName>
    <definedName name="Final" hidden="1">#REF!</definedName>
    <definedName name="flag" hidden="1">{"Yr1",#N/A,FALSE,"Budget Detail";"Yr2",#N/A,FALSE,"Budget Detail";"Yr3",#N/A,FALSE,"Budget Detail";"Yr4",#N/A,FALSE,"Budget Detail";"Yr5",#N/A,FALSE,"Budget Detail";"Total",#N/A,FALSE,"Budget Detail"}</definedName>
    <definedName name="Grant2" hidden="1">{#N/A,#N/A,FALSE,"Grant to date"}</definedName>
    <definedName name="JJJJJ" hidden="1">{"Yr1",#N/A,FALSE,"Budget Detail";"Yr2",#N/A,FALSE,"Budget Detail";"Yr3",#N/A,FALSE,"Budget Detail";"Yr4",#N/A,FALSE,"Budget Detail";"Yr5",#N/A,FALSE,"Budget Detail";"Total",#N/A,FALSE,"Budget Detail"}</definedName>
    <definedName name="jokiyh" hidden="1">{"Yr1",#N/A,FALSE,"Budget Detail";"Yr2",#N/A,FALSE,"Budget Detail";"Yr3",#N/A,FALSE,"Budget Detail";"Yr4",#N/A,FALSE,"Budget Detail";"Yr5",#N/A,FALSE,"Budget Detail";"Total",#N/A,FALSE,"Budget Detail"}</definedName>
    <definedName name="pig" hidden="1">{"Yr1",#N/A,FALSE,"Budget Detail";"Yr2",#N/A,FALSE,"Budget Detail";"Yr3",#N/A,FALSE,"Budget Detail";"Yr4",#N/A,FALSE,"Budget Detail";"Yr5",#N/A,FALSE,"Budget Detail";"Total",#N/A,FALSE,"Budget Detail"}</definedName>
    <definedName name="_xlnm.Print_Area" localSheetId="4">'Lot1-منظومة طاقة- مشروع مجتمعي1'!$A$1:$G$41</definedName>
    <definedName name="_xlnm.Print_Area" localSheetId="5">'Lot2-بئر+منظومة-مشروع مجتمعي2'!$A$1:$G$33</definedName>
    <definedName name="_xlnm.Print_Area" localSheetId="6">'Lot3-تأهيل بئر+منظومة طاقة'!$A$1:$G$27</definedName>
    <definedName name="_xlnm.Print_Area" localSheetId="7">'Lot4-بناء حمامات'!$A$1:$G$25</definedName>
    <definedName name="_xlnm.Print_Area" localSheetId="8">'Lot5-أعمدة انارة'!$A$1:$G$22</definedName>
    <definedName name="_xlnm.Print_Area" localSheetId="3">'Lots-Summary (3)'!$A$1:$G$48</definedName>
    <definedName name="_xlnm.Print_Area" localSheetId="1">'Lots-Summary2'!$A$1:$G$14</definedName>
    <definedName name="_xlnm.Print_Area" localSheetId="2">'جدول توزيع الاعمال والمواقع'!$A$1:$C$39</definedName>
    <definedName name="_xlnm.Print_Area" localSheetId="0">'ملخص العطاء العام'!$A$1:$G$27</definedName>
    <definedName name="Print_Area_MI" localSheetId="5">#REF!</definedName>
    <definedName name="Print_Area_MI" localSheetId="6">#REF!</definedName>
    <definedName name="Print_Area_MI" localSheetId="3">#REF!</definedName>
    <definedName name="Print_Area_MI" localSheetId="1">#REF!</definedName>
    <definedName name="Print_Area_MI" localSheetId="2">#REF!</definedName>
    <definedName name="Print_Area_MI">#REF!</definedName>
    <definedName name="_xlnm.Print_Titles" localSheetId="4">'Lot1-منظومة طاقة- مشروع مجتمعي1'!$3:$3</definedName>
    <definedName name="_xlnm.Print_Titles" localSheetId="5">'Lot2-بئر+منظومة-مشروع مجتمعي2'!$3:$3</definedName>
    <definedName name="_xlnm.Print_Titles" localSheetId="7">'Lot4-بناء حمامات'!$3:$3</definedName>
    <definedName name="Review" hidden="1">{#N/A,#N/A,FALSE,"Benefits 01-06"}</definedName>
    <definedName name="rfa" hidden="1">{"Yr1",#N/A,FALSE,"Budget Detail";"Yr2",#N/A,FALSE,"Budget Detail";"Yr3",#N/A,FALSE,"Budget Detail";"Yr4",#N/A,FALSE,"Budget Detail";"Yr5",#N/A,FALSE,"Budget Detail";"Total",#N/A,FALSE,"Budget Detail"}</definedName>
    <definedName name="THFTJ" hidden="1">{#N/A,#N/A,FALSE,"Benefits 01-06"}</definedName>
    <definedName name="vertex42_copyright" hidden="1">"© 2006-2018 Vertex42 LLC"</definedName>
    <definedName name="vertex42_id" hidden="1">"gantt-chart_L.xlsx"</definedName>
    <definedName name="vertex42_title" hidden="1">"Gantt Chart Template"</definedName>
    <definedName name="wrn.Benifits." hidden="1">{#N/A,#N/A,FALSE,"Benefits 01-06"}</definedName>
    <definedName name="wrn.cdra._.Total._.budget.2" hidden="1">{"Yr1",#N/A,FALSE,"Budget Detail";"Yr2",#N/A,FALSE,"Budget Detail";"Yr3",#N/A,FALSE,"Budget Detail";"Yr4",#N/A,FALSE,"Budget Detail";"Yr5",#N/A,FALSE,"Budget Detail";"Total",#N/A,FALSE,"Budget Detail"}</definedName>
    <definedName name="wrn.cdra._.total._.Budget.5" hidden="1">{"Yr1",#N/A,FALSE,"Budget Detail";"Yr2",#N/A,FALSE,"Budget Detail";"Yr3",#N/A,FALSE,"Budget Detail";"Yr4",#N/A,FALSE,"Budget Detail";"Yr5",#N/A,FALSE,"Budget Detail";"Total",#N/A,FALSE,"Budget Detail"}</definedName>
    <definedName name="wrn.CRDA._.Total._.Budget." hidden="1">{"Yr1",#N/A,FALSE,"Budget Detail";"Yr2",#N/A,FALSE,"Budget Detail";"Yr3",#N/A,FALSE,"Budget Detail";"Yr4",#N/A,FALSE,"Budget Detail";"Yr5",#N/A,FALSE,"Budget Detail";"Total",#N/A,FALSE,"Budget Detail"}</definedName>
    <definedName name="wrn.crda._.Total._.budget.1" hidden="1">{"Yr1",#N/A,FALSE,"Budget Detail";"Yr2",#N/A,FALSE,"Budget Detail";"Yr3",#N/A,FALSE,"Budget Detail";"Yr4",#N/A,FALSE,"Budget Detail";"Yr5",#N/A,FALSE,"Budget Detail";"Total",#N/A,FALSE,"Budget Detail"}</definedName>
    <definedName name="wrn.crda._.Total._.budget.3" hidden="1">{"Yr1",#N/A,FALSE,"Budget Detail";"Yr2",#N/A,FALSE,"Budget Detail";"Yr3",#N/A,FALSE,"Budget Detail";"Yr4",#N/A,FALSE,"Budget Detail";"Yr5",#N/A,FALSE,"Budget Detail";"Total",#N/A,FALSE,"Budget Detail"}</definedName>
    <definedName name="wrn.crda._.Total._.Budget.4" hidden="1">{"Yr1",#N/A,FALSE,"Budget Detail";"Yr2",#N/A,FALSE,"Budget Detail";"Yr3",#N/A,FALSE,"Budget Detail";"Yr4",#N/A,FALSE,"Budget Detail";"Yr5",#N/A,FALSE,"Budget Detail";"Total",#N/A,FALSE,"Budget Detail"}</definedName>
    <definedName name="wrn.Grant._.to._.dat." hidden="1">{#N/A,#N/A,FALSE,"Grant to date"}</definedName>
    <definedName name="اااا">[1]مصدر!$D$22</definedName>
    <definedName name="عمق_التركيب">[1]مصدر!$D$22</definedName>
    <definedName name="ف">[1]مصدر!$D$22</definedName>
    <definedName name="نموذج">[2]مصدر!$D$22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28" l="1"/>
  <c r="E9" i="28"/>
  <c r="D9" i="25"/>
  <c r="E8" i="28"/>
  <c r="D10" i="7"/>
  <c r="E7" i="28"/>
  <c r="D17" i="1"/>
  <c r="D11" i="19"/>
  <c r="D33" i="23"/>
  <c r="E5" i="28" s="1"/>
  <c r="D32" i="23"/>
  <c r="D25" i="23"/>
  <c r="G17" i="23"/>
  <c r="G16" i="23"/>
  <c r="G15" i="23"/>
  <c r="G14" i="23"/>
  <c r="D12" i="23"/>
  <c r="D41" i="10"/>
  <c r="E4" i="28" s="1"/>
  <c r="D40" i="10"/>
  <c r="D33" i="10"/>
  <c r="D25" i="10"/>
  <c r="D17" i="10"/>
  <c r="D15" i="22" l="1"/>
  <c r="G14" i="22"/>
  <c r="G13" i="22"/>
  <c r="G12" i="22"/>
  <c r="G11" i="22"/>
  <c r="G10" i="22"/>
  <c r="G9" i="22"/>
  <c r="G8" i="22"/>
  <c r="G7" i="22"/>
  <c r="G6" i="22"/>
  <c r="G5" i="22"/>
  <c r="A13" i="28" l="1"/>
  <c r="C11" i="27" l="1"/>
  <c r="C10" i="27"/>
  <c r="C9" i="27"/>
  <c r="C8" i="27"/>
  <c r="E7" i="23"/>
  <c r="E8" i="23"/>
  <c r="E7" i="19"/>
  <c r="G7" i="10" l="1"/>
  <c r="G8" i="10"/>
  <c r="G9" i="10"/>
  <c r="G10" i="10"/>
  <c r="G11" i="10"/>
  <c r="G12" i="10"/>
  <c r="G13" i="10"/>
  <c r="G14" i="10"/>
  <c r="G15" i="10"/>
  <c r="G16" i="10"/>
  <c r="G19" i="10"/>
  <c r="G20" i="10"/>
  <c r="G21" i="10"/>
  <c r="G22" i="10"/>
  <c r="G23" i="10"/>
  <c r="G24" i="10"/>
  <c r="G27" i="10"/>
  <c r="G28" i="10"/>
  <c r="G29" i="10"/>
  <c r="G30" i="10"/>
  <c r="G31" i="10"/>
  <c r="G32" i="10"/>
  <c r="G35" i="10"/>
  <c r="G36" i="10"/>
  <c r="G37" i="10"/>
  <c r="G38" i="10"/>
  <c r="G39" i="10"/>
  <c r="G6" i="10" l="1"/>
  <c r="C4" i="27" l="1"/>
  <c r="C4" i="18" l="1"/>
  <c r="G11" i="23"/>
  <c r="G31" i="23" l="1"/>
  <c r="G24" i="23" l="1"/>
  <c r="G8" i="25" l="1"/>
  <c r="G7" i="25"/>
  <c r="G6" i="25"/>
  <c r="G5" i="25"/>
  <c r="H18" i="24"/>
  <c r="H17" i="24"/>
  <c r="H16" i="24"/>
  <c r="H15" i="24"/>
  <c r="H14" i="24"/>
  <c r="H19" i="24" s="1"/>
  <c r="G20" i="24" s="1"/>
  <c r="H20" i="24" s="1"/>
  <c r="E11" i="28" s="1"/>
  <c r="H13" i="24"/>
  <c r="H12" i="24"/>
  <c r="H11" i="24"/>
  <c r="H10" i="24"/>
  <c r="H9" i="24"/>
  <c r="H8" i="24"/>
  <c r="H7" i="24"/>
  <c r="H6" i="24"/>
  <c r="H5" i="24"/>
  <c r="C10" i="18" l="1"/>
  <c r="C12" i="18" l="1"/>
  <c r="C12" i="27"/>
  <c r="G30" i="23"/>
  <c r="G29" i="23"/>
  <c r="G28" i="23"/>
  <c r="G27" i="23"/>
  <c r="G23" i="23"/>
  <c r="G22" i="23"/>
  <c r="G21" i="23"/>
  <c r="G20" i="23"/>
  <c r="G19" i="23"/>
  <c r="G18" i="23"/>
  <c r="G10" i="23"/>
  <c r="G9" i="23"/>
  <c r="G8" i="23"/>
  <c r="G7" i="23"/>
  <c r="G6" i="23"/>
  <c r="C11" i="18" l="1"/>
  <c r="G6" i="19"/>
  <c r="G7" i="19"/>
  <c r="G8" i="19"/>
  <c r="G9" i="19"/>
  <c r="G10" i="19"/>
  <c r="G13" i="19"/>
  <c r="G14" i="19"/>
  <c r="G15" i="19"/>
  <c r="G16" i="19"/>
  <c r="G17" i="19"/>
  <c r="G18" i="19"/>
  <c r="D23" i="19" s="1"/>
  <c r="D24" i="19" s="1"/>
  <c r="E6" i="28" s="1"/>
  <c r="G19" i="19"/>
  <c r="G20" i="19"/>
  <c r="G21" i="19"/>
  <c r="G22" i="19"/>
  <c r="C5" i="18" l="1"/>
  <c r="C6" i="18" s="1"/>
  <c r="C5" i="27"/>
  <c r="C6" i="27" s="1"/>
  <c r="C7" i="18" l="1"/>
  <c r="C7" i="27"/>
  <c r="C13" i="27" s="1"/>
  <c r="G6" i="1"/>
  <c r="G7" i="1"/>
  <c r="G8" i="1"/>
  <c r="G9" i="1"/>
  <c r="G10" i="1"/>
  <c r="G11" i="1"/>
  <c r="G12" i="1"/>
  <c r="G13" i="1"/>
  <c r="G14" i="1"/>
  <c r="G15" i="1"/>
  <c r="G16" i="1"/>
  <c r="G5" i="1"/>
  <c r="G6" i="7"/>
  <c r="G7" i="7"/>
  <c r="G8" i="7"/>
  <c r="G9" i="7"/>
  <c r="E12" i="28" s="1"/>
  <c r="E14" i="28" l="1"/>
  <c r="E15" i="28" s="1"/>
  <c r="C8" i="18"/>
  <c r="G5" i="7"/>
  <c r="C9" i="18" s="1"/>
  <c r="C13" i="18" l="1"/>
</calcChain>
</file>

<file path=xl/sharedStrings.xml><?xml version="1.0" encoding="utf-8"?>
<sst xmlns="http://schemas.openxmlformats.org/spreadsheetml/2006/main" count="744" uniqueCount="334">
  <si>
    <t xml:space="preserve">Total /الاجمالي </t>
  </si>
  <si>
    <t>Unit
الوحدة</t>
  </si>
  <si>
    <t>Rate  US$
سعر الوحده</t>
  </si>
  <si>
    <t>Amount US$
اجمالي السعر</t>
  </si>
  <si>
    <t>Qty
الكميه</t>
  </si>
  <si>
    <t>Description of work</t>
  </si>
  <si>
    <t>وصف البند</t>
  </si>
  <si>
    <t>#</t>
  </si>
  <si>
    <r>
      <rPr>
        <b/>
        <u/>
        <sz val="18"/>
        <rFont val="Calibri"/>
        <family val="2"/>
        <scheme val="minor"/>
      </rPr>
      <t xml:space="preserve">أعمال الخرسانة المسلحة
</t>
    </r>
    <r>
      <rPr>
        <b/>
        <sz val="16"/>
        <rFont val="Calibri"/>
        <family val="2"/>
        <scheme val="minor"/>
      </rPr>
      <t xml:space="preserve">
توريد وتنفيذ خرسانة مسلحة (سقف البياره ) بأبعاد (1.4*1.4متر و سماكة 10 سم), أسمنت بورتلاندي بمقاومة لاتقل عن  ( 300 كجم / سم2 )  وبنسبة خلط (1:2:4) واستخدام حديد تسليح رقتين (فرش وغطاء) قطر12مم بمسافه لاتتجاوز 20سم بين الاسياخ ويتم استخدام حديد تركي وينفذ العمل طبقا للرسومات والمواصفات وتعليمات المهندس المشرف</t>
    </r>
  </si>
  <si>
    <r>
      <rPr>
        <b/>
        <u/>
        <sz val="18"/>
        <rFont val="Calibri"/>
        <family val="2"/>
        <scheme val="minor"/>
      </rPr>
      <t xml:space="preserve">أعمال الخرسانة العادية
</t>
    </r>
    <r>
      <rPr>
        <b/>
        <sz val="16"/>
        <rFont val="Calibri"/>
        <family val="2"/>
        <scheme val="minor"/>
      </rPr>
      <t xml:space="preserve">
توريد وتنفيذ وصب خرسانة عادية لارضية الحمام وحوله بأبعاد (1.2*1.2 متر و سماكة 10 سم) واساسات الاعمدة وعددها 4 بابعاد (0.3*0.3 متر طول-عرض وعمق 0.2 متر) وبمقاومة لاتقل عن 150 كجم/سم2 وكمية اسمنت 250 كجم/ م3 والثمن يشمل: التخشيب والصب ودمك الخرسانة وغمرها بالماء ،والرش قبل الصب وبعد وتنعيم الصبه وعمل جميع ما يلزم لإنهاء العمل على أكمل وجه حسب الرسومات والمواصفات والأصول الفنية والمصنعية والشروط والتعليمات  وتوجيهات المهندس المشرف</t>
    </r>
  </si>
  <si>
    <r>
      <rPr>
        <b/>
        <u/>
        <sz val="18"/>
        <rFont val="Calibri"/>
        <family val="2"/>
        <scheme val="minor"/>
      </rPr>
      <t xml:space="preserve">اعمال شبك النامس
</t>
    </r>
    <r>
      <rPr>
        <b/>
        <sz val="16"/>
        <rFont val="Calibri"/>
        <family val="2"/>
        <scheme val="minor"/>
      </rPr>
      <t xml:space="preserve">
توريد وتركيب شبك للنامس نوع معدني مقاوم للصدأ, نوعية جيدة  لجوانب الجزء العلوي من الحمام وﻳﺠﺐ أن يكون ابعاد الفتحات مناسب لا تزيد عن 1.25 مم ابعاد الشبك الارتفاع: (20-40 سم) (مع التداخل والتثبيت تحت الألواح باستخدام المسامير) حسب الرسومات والمواصفات والأصول الفنية والمصنعية والشروط والتعليمات  وتوجيهات المهندس المشرف</t>
    </r>
  </si>
  <si>
    <r>
      <rPr>
        <b/>
        <u/>
        <sz val="18"/>
        <rFont val="Calibri"/>
        <family val="2"/>
        <scheme val="minor"/>
      </rPr>
      <t>أعمال المباني البلك</t>
    </r>
    <r>
      <rPr>
        <b/>
        <sz val="16"/>
        <rFont val="Calibri"/>
        <family val="2"/>
        <scheme val="minor"/>
      </rPr>
      <t xml:space="preserve">
عمل صف من البلك 40*20*10 سم حول الغطاء الخرساني للبيارة بابعاد (1.6*1.6متر) مع المونة المونة الخرسانية لحماية البيارة من مياه السيول وينفذ العمل طبقا للرسومات والمواصفات وتعليمات المهندس المشرف</t>
    </r>
  </si>
  <si>
    <r>
      <rPr>
        <b/>
        <u/>
        <sz val="18"/>
        <rFont val="Calibri"/>
        <family val="2"/>
        <scheme val="minor"/>
      </rPr>
      <t xml:space="preserve">اعمال الواح الزنك المعدنية
</t>
    </r>
    <r>
      <rPr>
        <b/>
        <u/>
        <sz val="16"/>
        <rFont val="Calibri"/>
        <family val="2"/>
        <scheme val="minor"/>
      </rPr>
      <t xml:space="preserve">
</t>
    </r>
    <r>
      <rPr>
        <b/>
        <sz val="16"/>
        <rFont val="Calibri"/>
        <family val="2"/>
        <scheme val="minor"/>
      </rPr>
      <t>توريد وتركيب الواح معدنية (زنج هناجر ابيض مموج) للسقف و للجدران وللباب نوعية ممتازه وموافق عليها من المهندس مسبقاً ويجب ألا تقل عن 35 جيز. وعمل جميع ما يلزم لإنهاء العمل على أكمل وجه حسب الرسومات والمواصفات والأصول الفنية والمصنعية والشروط والتعليمات وتوجيهات المهندس المشرف</t>
    </r>
  </si>
  <si>
    <r>
      <rPr>
        <b/>
        <u/>
        <sz val="18"/>
        <rFont val="Calibri"/>
        <family val="2"/>
        <scheme val="minor"/>
      </rPr>
      <t xml:space="preserve">اعمال الصرف الصحي والسباكة
</t>
    </r>
    <r>
      <rPr>
        <b/>
        <sz val="16"/>
        <rFont val="Calibri"/>
        <family val="2"/>
        <scheme val="minor"/>
      </rPr>
      <t xml:space="preserve">
 توريد وتركيب شبكة الصرف الصحي وتشمل كرسي عربي خزف (رقبه كامله) مع كوع عادي وماسورة PVC صرف صحي مقاس4" من الكرسي العربي الى البياره مع عمل ماسوره 4" للتهويه وتركيب كوع مخرم اعلى ماسورة التهوية كما ويتم تركيب ماسورة 4" بارتفاع 30 سم على الغطاء الخرساني للبيارة لاستخدامها اثناء الشفط ويتم تغطية الماسورة ب سدة بلاستيك 4" وتكون المواسير ضغط 10بار  والعمل يشمل جميع التوصيلات اللازمه وعمل جميع ما يلزم لإنهاء العمل على أكمل وجه حسب الرسومات والمواصفات والأصول الفنية والمصنعية والشروط والتعليمات  وتوجيهات المهندس المشرف</t>
    </r>
  </si>
  <si>
    <r>
      <rPr>
        <b/>
        <u/>
        <sz val="18"/>
        <rFont val="Calibri"/>
        <family val="2"/>
        <scheme val="minor"/>
      </rPr>
      <t xml:space="preserve">اعمال ادوات النظافة للحمام
</t>
    </r>
    <r>
      <rPr>
        <b/>
        <sz val="16"/>
        <rFont val="Calibri"/>
        <family val="2"/>
        <scheme val="minor"/>
      </rPr>
      <t>توريد تجهيزات الحمام وادوات نظافة شاملاً سطل ماء بلاستيك سعة 30لتر وكوب بلاستيك بالاضافة لعدد 2 حاويات معقم ديتول سعة 5 لتر وبرش حمام وجميعها من نوعيات ممتازة ومعتمدة</t>
    </r>
  </si>
  <si>
    <r>
      <t>m</t>
    </r>
    <r>
      <rPr>
        <b/>
        <sz val="18"/>
        <rFont val="Calibri"/>
        <family val="2"/>
      </rPr>
      <t>³</t>
    </r>
  </si>
  <si>
    <t>L.S</t>
  </si>
  <si>
    <t>M.L</t>
  </si>
  <si>
    <t>NO</t>
  </si>
  <si>
    <r>
      <t>m</t>
    </r>
    <r>
      <rPr>
        <b/>
        <sz val="18"/>
        <rFont val="Calibri"/>
        <family val="2"/>
      </rPr>
      <t>²</t>
    </r>
  </si>
  <si>
    <r>
      <rPr>
        <b/>
        <u/>
        <sz val="18"/>
        <rFont val="Calibri"/>
        <family val="2"/>
        <scheme val="minor"/>
      </rPr>
      <t>أعمال كسر الحجر "الجعم"</t>
    </r>
    <r>
      <rPr>
        <b/>
        <u/>
        <sz val="16"/>
        <rFont val="Calibri"/>
        <family val="2"/>
        <scheme val="minor"/>
      </rPr>
      <t xml:space="preserve">
</t>
    </r>
    <r>
      <rPr>
        <b/>
        <sz val="16"/>
        <rFont val="Calibri"/>
        <family val="2"/>
        <scheme val="minor"/>
      </rPr>
      <t xml:space="preserve">
اعمال توريد وتنفيذ جعم  اسفل صبة ارضية الحمام 1*1متر بسماكة 10سم ويجب أن تكون "أحجار جعم" نظيفة من الغبار او الطين او اي شوائب غير مرغوب فيها بحيث تكون نسبة الخلط  (1: 3) إلى النيس ونسبة 40٪ من الحجر و 60٪ من الخلطة,  وعمل جميع ما يلزم لإنهاء العمل على أكمل وجه حسب الرسومات والمواصفات والأصول الفنية والمصنعية والشروط والتعليمات  وتوجيهات المهندس المشرف أو ممثله.</t>
    </r>
  </si>
  <si>
    <r>
      <rPr>
        <b/>
        <u/>
        <sz val="18"/>
        <rFont val="Calibri"/>
        <family val="2"/>
        <scheme val="minor"/>
      </rPr>
      <t>اعمال اللوحة الاسمية</t>
    </r>
    <r>
      <rPr>
        <b/>
        <sz val="16"/>
        <rFont val="Calibri"/>
        <family val="2"/>
        <scheme val="minor"/>
      </rPr>
      <t xml:space="preserve">
توريد وتركيب لوحة اسمية مقاس 50*40 سم مكونة من الخشب سماكة لاتقل عن 6 مم ويتم طلائها باللون الابيض و تحمل اسم وشعار المنظمة والمانح تثبت على احد جوانب الحمام من الخارج باستخدام المسامير ويجب اعتماد العينة والتصميم من قبل المهندس المشرف</t>
    </r>
  </si>
  <si>
    <r>
      <t xml:space="preserve">اعمال اضائة الحمام
</t>
    </r>
    <r>
      <rPr>
        <b/>
        <sz val="16"/>
        <rFont val="Calibri"/>
        <family val="2"/>
        <scheme val="minor"/>
      </rPr>
      <t xml:space="preserve">توريد وتركيب اضائة تعمل بالطاقة الشمسية لداخل الحمام وتشمل الاتي:
- لوح شمسي قدرة 20 وات/ ساعة  ,نوعية (SUNTech) او مايعادلها.
- بطارية  كفاتها 12 فولت 12 امبير نوعية (Lion) او مايعادلها. 
- لمبة اضاءه 5 وات تعمل بنظام DC  لاضاءة داخل الحمام.
 والثمن يشمل الاتي: 
 قاعدة من الحديد لحماية اللوح الشمسي  من السرقة ،والتثبيت الجيد فوق سطح الحمامات باستخدام البراغي مع تركيب قفل للقاعدة.
رف من الخشب وصندوق حماية للبطارية من الحديد يثبت على جدار الحمام من الداخل.      
 مفتاح كهربائي    
 اسلاك 2 مم للتوصيل من اللوح الشمسي الى البطارية                                                                     
 اسلاك التوصيل من البطارية الى لمبة الاضاءة                            
 انابيب بلاستيك 1/2 هـ  لتغطية الاسلاك    
 كليبات (مساكات) حديدية لربط الاسلاك بالبطارية
 وكل مايلزم لانهاء البند بحسب المواصفات وتعليمات المهندس المشرف .  </t>
    </r>
  </si>
  <si>
    <r>
      <rPr>
        <b/>
        <u/>
        <sz val="18"/>
        <rFont val="Calibri"/>
        <family val="2"/>
        <scheme val="minor"/>
      </rPr>
      <t>Information board works</t>
    </r>
    <r>
      <rPr>
        <b/>
        <sz val="16"/>
        <rFont val="Calibri"/>
        <family val="2"/>
        <scheme val="minor"/>
      </rPr>
      <t xml:space="preserve">
Supply and installation of an information board measuring 50*40 cm, made of wood with a thickness of no less than 6 mm, painted white and bearing the name and logo of the organization and the donor. It will fixed on one side of the latrine from the outside using nails. The sample and design must be approved by the supervising engineer.</t>
    </r>
  </si>
  <si>
    <r>
      <rPr>
        <b/>
        <u/>
        <sz val="18"/>
        <rFont val="Calibri"/>
        <family val="2"/>
        <scheme val="minor"/>
      </rPr>
      <t>Latrine cleaning supplies</t>
    </r>
    <r>
      <rPr>
        <b/>
        <sz val="16"/>
        <rFont val="Calibri"/>
        <family val="2"/>
        <scheme val="minor"/>
      </rPr>
      <t xml:space="preserve">
Supplying latrine fixtures and cleaning tools, including a plastic water bucket with a capacity of 30 liters and a plastic cup, in addition to two containers of Dettol sanitizer with a capacity of 5 liters and a latrine spray, all of which are of excellent and approved quality.</t>
    </r>
  </si>
  <si>
    <r>
      <rPr>
        <b/>
        <u/>
        <sz val="18"/>
        <rFont val="Calibri"/>
        <family val="2"/>
        <scheme val="minor"/>
      </rPr>
      <t>Mosquito net works</t>
    </r>
    <r>
      <rPr>
        <b/>
        <sz val="16"/>
        <rFont val="Calibri"/>
        <family val="2"/>
        <scheme val="minor"/>
      </rPr>
      <t xml:space="preserve">
Supply and installation of mosquito netting, of a rust-resistant metal type, of good quality for the sides of the upper part of the latrine. The dimensions of the openings must be appropriate, not exceeding 1.25 mm. Dimensions of the net. Height: (20-40 cm) (with overlapping and fixing under the boards using nails) according to the drawings, specifications and originals. Technical, workmanship, conditions, instructions and directives of the supervising engineer.
​</t>
    </r>
  </si>
  <si>
    <r>
      <rPr>
        <b/>
        <u/>
        <sz val="18"/>
        <rFont val="Calibri"/>
        <family val="2"/>
        <scheme val="minor"/>
      </rPr>
      <t>Latrine lighting work</t>
    </r>
    <r>
      <rPr>
        <b/>
        <sz val="16"/>
        <rFont val="Calibri"/>
        <family val="2"/>
        <scheme val="minor"/>
      </rPr>
      <t xml:space="preserve">
Supply and installation of solar-powered lighting for the latrine, which includes the following:
- Solar panel, capacity 20 watts/hour, quality (SUNTech) or equivalent.
- 12 volt 12 amp battery (Lion) or equivalent.
- A 5-watt light bulb that operates on a DC system for lighting inside the latrine.
  The price includes the following:
 An iron base to protect the solar panel from theft, and good fixed on the latrine roof using screws with a lock installed on the base.
A wooden shelf and an iron battery protection box are mounted on the inside of the latrine wall.
 Switch
 2 mm wires to connect from the solar panel to the battery
 Connecting wires from the battery to the light bulb
 1/2" plastic tubing to cover the wires
 Iron clips to connect wires to the battery
  Everything necessary to complete the item according to the specifications and instructions of the supervising engineer.</t>
    </r>
  </si>
  <si>
    <r>
      <rPr>
        <b/>
        <u/>
        <sz val="18"/>
        <rFont val="Calibri"/>
        <family val="2"/>
        <scheme val="minor"/>
      </rPr>
      <t>Sanitation and plumbing works</t>
    </r>
    <r>
      <rPr>
        <b/>
        <sz val="16"/>
        <rFont val="Calibri"/>
        <family val="2"/>
        <scheme val="minor"/>
      </rPr>
      <t xml:space="preserve">
Supply and installation of a sewage network, which includes a porcelain Arab chair (full neck) with a regular elbow and a 4″ PVC sanitation pipe from the Arab chair to the sewer pit with a 4″ pipe for ventilation and installing a perforated elbow on top of the ventilation pipe. A 4″ pipe is also installed at a height of 30. cm on the concrete cover of the pit to be used during suction, and the pipe is covered with a 4” plastic plug. The pipes have a pressure of 10 bar. The work includes all necessary connections and doing everything necessary to complete the work in accordance with the drawings, specifications, technical and manufacturing principles, conditions, instructions, and directives of the supervising engineer.</t>
    </r>
  </si>
  <si>
    <r>
      <rPr>
        <b/>
        <u/>
        <sz val="18"/>
        <rFont val="Calibri"/>
        <family val="2"/>
        <scheme val="minor"/>
      </rPr>
      <t>Zinc sheet metal works</t>
    </r>
    <r>
      <rPr>
        <b/>
        <sz val="16"/>
        <rFont val="Calibri"/>
        <family val="2"/>
        <scheme val="minor"/>
      </rPr>
      <t xml:space="preserve">
Supply and installation of metal panels (white corrugated hangers) for the roof, walls and door, of excellent quality and approved by the engineer in advance, and their thick must not be less than 35 guineas. complete the work in accordance with the drawings, specifications, technical and manufacturing principles, conditions, instructions, and directives of the supervising engineer.</t>
    </r>
  </si>
  <si>
    <r>
      <rPr>
        <b/>
        <u/>
        <sz val="18"/>
        <rFont val="Calibri"/>
        <family val="2"/>
        <scheme val="minor"/>
      </rPr>
      <t>Block building works</t>
    </r>
    <r>
      <rPr>
        <b/>
        <sz val="16"/>
        <rFont val="Calibri"/>
        <family val="2"/>
        <scheme val="minor"/>
      </rPr>
      <t xml:space="preserve">
Build a row of blocks 40*20*10 cm around the concrete cover of the well, with dimensions (1.6*1.6 metres), with concrete mortar to protect the sewer pit from flood waters. The work shall be carried out in accordance with the drawings, specifications, and instructions of the supervising engineer.</t>
    </r>
  </si>
  <si>
    <r>
      <rPr>
        <b/>
        <u/>
        <sz val="18"/>
        <rFont val="Calibri"/>
        <family val="2"/>
        <scheme val="minor"/>
      </rPr>
      <t>Reinforced concrete works</t>
    </r>
    <r>
      <rPr>
        <b/>
        <sz val="16"/>
        <rFont val="Calibri"/>
        <family val="2"/>
        <scheme val="minor"/>
      </rPr>
      <t xml:space="preserve">
Supply and implementation of reinforced concrete (the roof of the sewer pit) with dimensions (1.4 * 1.4 meters and a thickness of 10 cm), portland cement with a strength of no less than (300 kg/cm2) and a mixing ratio (1:2:4) and the use of two-sheet reinforcement steel (brushes and cover) with a diameter of 12 mm, spaced Do not exceed 20 cm between the reinforced bars Turkish iron is used, and the work is carried out in accordance with the drawings, specifications, and instructions of the supervising engineer.</t>
    </r>
  </si>
  <si>
    <r>
      <rPr>
        <b/>
        <u/>
        <sz val="18"/>
        <rFont val="Calibri"/>
        <family val="2"/>
        <scheme val="minor"/>
      </rPr>
      <t>Plain concrete works</t>
    </r>
    <r>
      <rPr>
        <b/>
        <sz val="16"/>
        <rFont val="Calibri"/>
        <family val="2"/>
        <scheme val="minor"/>
      </rPr>
      <t xml:space="preserve">
Supply, implementation and pouring of plain concrete for the latrine floor and around it with dimensions (1.2 * 1.2 meters and 10 cm thickness) and 4 column foundations with dimensions (0.3 * 0.3 meters length-width and 0.2 meters depth) with a resistance of no less than 150 kg/cm2 and a quantity of cement of 250 kg/m3 and the price. It includes: woodworking, pouring, compacting the concrete, immersing it in water, spraying before and after pouring, softening the pour, and doing everything necessary to finish the work perfectly according to the drawings, specifications, technical and manufacturing principles, conditions, instructions, and directives of the supervising engineer.</t>
    </r>
  </si>
  <si>
    <r>
      <rPr>
        <b/>
        <u/>
        <sz val="18"/>
        <rFont val="Calibri"/>
        <family val="2"/>
        <scheme val="minor"/>
      </rPr>
      <t>Stone breaking work</t>
    </r>
    <r>
      <rPr>
        <b/>
        <sz val="16"/>
        <rFont val="Calibri"/>
        <family val="2"/>
        <scheme val="minor"/>
      </rPr>
      <t xml:space="preserve">
Supply and implementation of aggregate under the latrine floor pouring 1 x 1 meter with a thickness of 10 cm. The “jam stones” must be clean from dust, clay, or any unwanted impurities, so that the mixing ratio is (1:3) to the gneiss and the ratio is 40% of the stone and 60% of the mixture, and do everything necessary to complete the work in accordance with the drawings, specifications, technical and manufacturing principles, conditions, instructions, and directives of the supervising engineer or his representative.</t>
    </r>
  </si>
  <si>
    <r>
      <rPr>
        <b/>
        <u/>
        <sz val="18"/>
        <rFont val="Calibri"/>
        <family val="2"/>
        <scheme val="minor"/>
      </rPr>
      <t>Leveling, excavation and backfilling works</t>
    </r>
    <r>
      <rPr>
        <b/>
        <sz val="16"/>
        <rFont val="Calibri"/>
        <family val="2"/>
        <scheme val="minor"/>
      </rPr>
      <t xml:space="preserve">
Leveling and removing any obstacles present at the implementation site with dimensions (1.2*1.2 meters for the latrines and 1.4*1.4 meters for the sewer pit) with a height of 10 cm, and removing the waste of building materials to the specified location according to the engineer’s directions. The price includes cleaning the project site from all dirt or any unwanted top soil, leveling the site, and excavating in all types of soil for the foundations of the latrine columns, 4 in size (0.3*0.3 meters, length-width and 0.2 meters in depth), and a sewage drainage pit “pit” with dimensions ( 1.2 * 1.2 meters, length-width and depth of not less than 1.5 metres) and the drainage pipe dimensions (1.5 * 0.12 meters, length-width and depth of not less than 0.2 meters and inclination of 1/100). The price includes backfilling and removing waste from the work site to the place it specifies. complete the work in accordance with the drawings, specifications, technical and manufacturing principles, conditions, instructions, and directives of the supervising engineer.</t>
    </r>
  </si>
  <si>
    <r>
      <rPr>
        <b/>
        <u/>
        <sz val="18"/>
        <rFont val="Calibri"/>
        <family val="2"/>
        <scheme val="minor"/>
      </rPr>
      <t>اعمال النجارة</t>
    </r>
    <r>
      <rPr>
        <b/>
        <u/>
        <sz val="16"/>
        <rFont val="Calibri"/>
        <family val="2"/>
        <scheme val="minor"/>
      </rPr>
      <t xml:space="preserve">
</t>
    </r>
    <r>
      <rPr>
        <b/>
        <sz val="16"/>
        <rFont val="Calibri"/>
        <family val="2"/>
        <scheme val="minor"/>
      </rPr>
      <t>توريد وتركيب اخشاب لهيكل الحمام كما يلي:
1- اطار خشبي لجدران الحمامات عدد 2 يحتوي كل جانب على عدد 3 شراير افقية مقاس ( 2.5*10سم وطول 1م ) متصلة مع عدد 2 مرابيع مقاس (7.5*7.5سم وطول 3متر ) والجانب الخلفي يحتوي على عدد 3 شراير افقية مقاس ( 2.5*10سم وطول 1م )و بحسب الرسومات المرفقة.
2- اطار خشبي لباب الحمام  يحتوي على عدد 2 شراير عمودية مقاس ( 2.5*10سم وطول 2م ) و عدد 3 شراير افقية مقاس ( 2.5*10سم وطول 1م ) وعدد 2 شراير مائل مقاس ( 2.5*10سم وطول 1.3م ) مع تركيب عدد 3 مفصلات (10سم) وعدد 2 مغالق (20سم) واحدة من الداخل والاخرى من الخارج وقفل نحاس متوسط الحجم.
3- تجهيز سقف يحتوي على عدد 2 شراير  مقاس ( 2.5*10سم وطول 1.4م) و عدد 4 شراير مقاس (2.5*10سم وطول 1م ) بحسب الرسومات المرفقة
يجب ان تكون جميع المقاسات مظبوطه بحيث لا تختلف من حمام الي اخر بحيث لا تتعارض هذه القطع اثناء جمع وتركيب الحمام في الموقع ويشمل السعر مسامير تركيب 2 انش ابو كوفيه مع سد اي فراغات بين المكونات الخشبية ان وجدت وعمل كل مايلزم لإنهاء البند على اكمل وجه طبقا للرسومات والمواصفات وتعليمات المهندس المشرف</t>
    </r>
  </si>
  <si>
    <r>
      <rPr>
        <b/>
        <u/>
        <sz val="18"/>
        <rFont val="Calibri"/>
        <family val="2"/>
        <scheme val="minor"/>
      </rPr>
      <t>Carpentry works</t>
    </r>
    <r>
      <rPr>
        <b/>
        <u/>
        <sz val="16"/>
        <rFont val="Calibri"/>
        <family val="2"/>
        <scheme val="minor"/>
      </rPr>
      <t xml:space="preserve">
</t>
    </r>
    <r>
      <rPr>
        <b/>
        <sz val="16"/>
        <rFont val="Calibri"/>
        <family val="2"/>
        <scheme val="minor"/>
      </rPr>
      <t>Supply and installation of wood for the latrine structure as follows:
1- A wooden frame for the latrine walls, 2 in number. Each side contains 3 horizontal shutters, size (2.5*10 cm, 1 m long connected with 2 poles, size (7.5* 7.5 cm and 3 meters long) and the back side contains 3 horizontal shutters, size (2.5*10 cm, 1 meter length) according to the attached drawings.
2- A wooden frame for the latrine door containing 2 vertical shutters, size (2.5*10 cm, 2 m long), 3 horizontal shutters, size (2.5*10 cm, 1 m long), and 2 diagonal shutters, size (2.5*10 cm, 1.3 m long), with 3 installed hinges (10 cm), two metallic dead lock (Hedrab) (20 cm), one on the inside and the other on the outside, and a medium-sized brass lock.
3- Preparing a ceiling containing 2 shutters, size (2.5*10 cm, 1.4 m long) and 4 shutters, size (2.5*10 cm, 1 m length) according to the attached drawings.
All sizes must be exact so that they do not differ from one latrine to another, so that these pieces do not conflict during the assembly and installation of the latrine on site. The price includes 2-inch installation Domed Head Nails, along with filling any gaps between the wooden components, if any, and doing everything necessary to finish the item perfectly in accordance with For drawings, specifications, and instructions of the supervising engineer.</t>
    </r>
  </si>
  <si>
    <t>تركيب وتركيب لوحات حديد على المواسير لطباعة شعارات المنظمة والمانح مقاس 50*40 سم لكل شعار ويشمل السعر طلائها باللون الابيض قبل طباعة الشعارات عليها وتثبيتها باللحام او البراغي ويجب اعتماد الكليشة قبل الطباعة من قبل المهندس المشرف</t>
  </si>
  <si>
    <t>Supply and fixed of an iron board for the logo of the organization and the donor, dim 50*40 cm, for every, then print them on the door. The sample and design must be approved by the supervising engineer.</t>
  </si>
  <si>
    <t>توريد وصب خرسانة عادية  (رتبة 15 , نسبة خلط 1:4:8) حول الأنابيب لتثبيتها في الأرض بأبعاد (0.3 * 0.3 * 0.3 م) ، يتم وضع أحجارجعم حجم متوسط وصغير حول الأنابيب بأبعاد (0.3 * 0.3 * 0.2 م) وذلك لضبط وتوزين الأنابيب قبل صب الخرسانة ، السعر شامل ضبط الرأسية باستخدام ميزان مائي ، كما هوموضح بالرسومات والمواصفات الفنية المرفقة وإرشادات المهندس</t>
  </si>
  <si>
    <t>Supply and pour plain concrete (class 15, mixing retio 1:4:8) around the pipes to fixed them at the ground (0.3*0.3*0.3 m), small &amp; medium rocks should be place around the pipes (0.3*0.3*0.2 m) befor casting the concrete, the price to include adjusting the verticality by spirit level, as shown in drawing, technical specification and  the engineer approval</t>
  </si>
  <si>
    <t>الحفر في أي نوع من أنواع التربة (الناعمة أو الصخرية) إلى منسوب التأسيس بأبعاد (0.3 * 0.3 * 0.5 م) السعر يشمل الحفر ، والتخلص من مخلفات الحفر خارج الموقع ،كما هوموضح بالرسومات والمواصفات الفنية المرفقة وإرشادات المهندس</t>
  </si>
  <si>
    <t>Excavation in any kind of soil (soft or rock) to the design level by dimensions (0.3*0.3*0.5 m) , the price to include backfill, compact and disposal the surplus material outsite, in accordance with the technical specification and the engineer approval</t>
  </si>
  <si>
    <r>
      <rPr>
        <b/>
        <u/>
        <sz val="18"/>
        <rFont val="Calibri"/>
        <family val="2"/>
        <scheme val="minor"/>
      </rPr>
      <t xml:space="preserve">Supply and install ( 100-w solar spotlight )
</t>
    </r>
    <r>
      <rPr>
        <b/>
        <sz val="16"/>
        <rFont val="Calibri"/>
        <family val="2"/>
        <scheme val="minor"/>
      </rPr>
      <t xml:space="preserve">
Technical Details 
Light Power : 100W
Light control : Automatically detect the day &amp; night
Working period : adjustable, depending in movement, the limit for detecting the movement is (6-10 m) 
Sensor : Doppler radar sensor
Working Time : 12Hrs, 2Hrs in rainy days
IP Rate : IP65
Exposure Area : no less than 120 Square
Manufacturing period : The date of manufacturing the lamps shouldn't exceed 5 months
Guarantee : from 6 months to 1 year for maintenance or replacing if there is any technical issue.
the price to include composition of the solar spotlight at pipe length of 5 m and fixed the connection point by 2 thick-steel joints , as shown in drawing, technical specification and the engineer approval</t>
    </r>
  </si>
  <si>
    <r>
      <rPr>
        <b/>
        <u/>
        <sz val="16"/>
        <color rgb="FFFF0000"/>
        <rFont val="Calibri"/>
        <family val="2"/>
        <scheme val="minor"/>
      </rPr>
      <t xml:space="preserve"> ملاحظات هامة </t>
    </r>
    <r>
      <rPr>
        <b/>
        <sz val="16"/>
        <rFont val="Calibri"/>
        <family val="2"/>
        <scheme val="minor"/>
      </rPr>
      <t xml:space="preserve">
1- اي تفاصيل لم تذكر او تتضمن في جداول الكميات ووضحت في الرسومات او طلبت من المهندس المشرف </t>
    </r>
    <r>
      <rPr>
        <b/>
        <sz val="16"/>
        <color indexed="8"/>
        <rFont val="Calibri"/>
        <family val="2"/>
        <scheme val="minor"/>
      </rPr>
      <t>تعتبر محملة على البنود والأسعار و ي</t>
    </r>
    <r>
      <rPr>
        <b/>
        <sz val="16"/>
        <rFont val="Calibri"/>
        <family val="2"/>
        <scheme val="minor"/>
      </rPr>
      <t>جب على المقاول تنفيذها</t>
    </r>
    <r>
      <rPr>
        <b/>
        <sz val="16"/>
        <color indexed="10"/>
        <rFont val="Calibri"/>
        <family val="2"/>
        <scheme val="minor"/>
      </rPr>
      <t xml:space="preserve">.
</t>
    </r>
    <r>
      <rPr>
        <b/>
        <sz val="16"/>
        <color indexed="8"/>
        <rFont val="Calibri"/>
        <family val="2"/>
        <scheme val="minor"/>
      </rPr>
      <t xml:space="preserve">2- يجب </t>
    </r>
    <r>
      <rPr>
        <b/>
        <sz val="16"/>
        <rFont val="Calibri"/>
        <family val="2"/>
        <scheme val="minor"/>
      </rPr>
      <t>طلب الموافقة المسبقة من المهندس المشرف على نوعية المواد ومطابقتها للشر</t>
    </r>
    <r>
      <rPr>
        <b/>
        <sz val="16"/>
        <color indexed="8"/>
        <rFont val="Calibri"/>
        <family val="2"/>
        <scheme val="minor"/>
      </rPr>
      <t>وط قبل التوريد</t>
    </r>
    <r>
      <rPr>
        <b/>
        <sz val="16"/>
        <rFont val="Calibri"/>
        <family val="2"/>
        <scheme val="minor"/>
      </rPr>
      <t xml:space="preserve">.
3- كلا اللغتين للبنود ملزمة للمقاول وسعر كل بند يشمل كل مايلزم لاتمام الغرض من البند وكافة متطلباته  </t>
    </r>
  </si>
  <si>
    <t>m³</t>
  </si>
  <si>
    <r>
      <rPr>
        <b/>
        <u/>
        <sz val="18"/>
        <rFont val="Calibri"/>
        <family val="2"/>
        <scheme val="minor"/>
      </rPr>
      <t xml:space="preserve">توريد وتركيب لمبات إضائة 100 وات تعمل بالطاقة الشمسية (بطارية ولوح منفصلين) </t>
    </r>
    <r>
      <rPr>
        <b/>
        <sz val="16"/>
        <rFont val="Calibri"/>
        <family val="2"/>
        <scheme val="minor"/>
      </rPr>
      <t xml:space="preserve">
التفاصيل التقنية
قوة الإضائة: 100 وات
التحكم بالإضاءة : تلقائي, تقوم اللمبة بالإضاءة خلال الليل وتتوقف اثناء النهار تلقائياً
قوة عمل الإضائة ليلاً : متغيرة بحسب وجود اشخاص حيث يتم التعرف على الحركة بين (6-10 متر)
حساس إضائة : حساس دوبلر
فترة الإضائة : 12 ساعة 
نوع الIP65 :  IP
مساحة الإضائة: لا تقل عن 120 متر مربع
فترة التصنيع: فترة التصنيع لا تتجاوز ال5 اشهر
الضمانة: ضمانة من 6 اشهر الى سنه للصيانة من أي خلل فني
السعر شامل جميع اعمال التوريد و تركيب اللمبات على عمود معدني بطول 5 م وتقوية مكان الاتصال بعدد 2 حلقات حديد جافي مجلفن كما هو موضح بالرسومات والمواصفات الفنية المرفقة وإرشادات المهندس</t>
    </r>
  </si>
  <si>
    <t>L.S
مقطوعية</t>
  </si>
  <si>
    <t>Supply and install water points in IDPs sites, where each point consists of the following:
1 plastic water tank, three layers, capacity of 2000 liters
0,5 plastic pipe, 0.75 inch, 1/2 pressure, length 3 meters, quality (hot and cold)
1 iron main water valve 0.75 inch
2 plastic triangles 0.75
2 plastic knees 90 degrees
1 small can plastic pipe glue
3 Pettrit connections to connection the water taps
2 Tab (Shlichan) for pipes and taps
Chain length 5 meters medium size to fix the tank
The price to include all the necessary works to finish the item according the technical specifications and drawings</t>
  </si>
  <si>
    <t>اعمال نقاط المياه
توريد وتركيب نقاط مياه في مواقع النازحين حيث تتكون كل نقطة من التالي:
عدد 1 خزان مياه بلاستيك ثلاث طبقات سعة 2000 لتر
عدد 0.5 ماسورة بلاستيك 0.75 هنش, 1/2 ضغط , طول 3 متر نوعية (حار وبارد) 
عدد 1 محبس رئيسي حديد 0.75 هنش
عدد 2 مثلوث بلاستيك 0.75
عدد 2 ركب بلاستيك 90 درجة  
عدد 1 علبه صغيرغراء مواسير بلاستيك
عدد 3 وصله بتريت لتركيب حنفيات المياه
عدد 2 تيب (شليشان) للمواسير والحنفيات
سلسلة طول 5 متر حجم وسط لتثبيت الخزان
يشمل السعر جميع الأعمال اللازمة لإنهاء البند طبقاً للمواصفات الفنية والرسومات المرفقة</t>
  </si>
  <si>
    <t>عدد / No</t>
  </si>
  <si>
    <t>Supply water taps 0.75 inch, with lock hole</t>
  </si>
  <si>
    <t xml:space="preserve">توريد حنفيات مياه 0.75 هنش, ابو قفل </t>
  </si>
  <si>
    <t>Supplying small size brass locks for taps</t>
  </si>
  <si>
    <t>توريد اقفال نحاس حجم صغير للحنفيات</t>
  </si>
  <si>
    <t>Supply and install iron bases with dimensions of 1.3 * 1.3 meters and 1.0 meter-height, the iron section used as follow:
- Frame is L-section (Dim. 2 inch, 5 mm-thick),
- Main support L-section (Dim. 1.5 inch, 5 mm-thick),
- Lateral support rectangular-section
( Width 1.5 inch, 4 mm-thick),
- Base legs un-solid pipes (1.5 inch diameter, 5 mm-thick),
all the base sections will be coated by one layer of a primer paint and one layer of a blue paint resistant to climatic conditions,
the legs of the bases will fixed by plain concrete (grade 15, mixing ratio 1:4:8, strength 15 MPa) with dimensions (0.2 * 0.3 * 0.3 m) the price to include the excavation at any kind of soil in the place of the bases legs with dimensions (0.2 * 0.3 * 0.3 m),
more details in the technical specification and drawing</t>
  </si>
  <si>
    <r>
      <rPr>
        <b/>
        <u/>
        <sz val="16"/>
        <color rgb="FFFF0000"/>
        <rFont val="Calibri"/>
        <family val="2"/>
        <scheme val="minor"/>
      </rPr>
      <t>IMPORTANT NOTES</t>
    </r>
    <r>
      <rPr>
        <b/>
        <sz val="16"/>
        <rFont val="Calibri"/>
        <family val="2"/>
        <scheme val="minor"/>
      </rPr>
      <t xml:space="preserve">
1-</t>
    </r>
    <r>
      <rPr>
        <b/>
        <sz val="16"/>
        <color indexed="8"/>
        <rFont val="Calibri"/>
        <family val="2"/>
        <scheme val="minor"/>
      </rPr>
      <t xml:space="preserve"> All details required in Drawings are deemed included in items and costs, even not mentioned in BOQ.</t>
    </r>
    <r>
      <rPr>
        <b/>
        <sz val="16"/>
        <color indexed="10"/>
        <rFont val="Calibri"/>
        <family val="2"/>
        <scheme val="minor"/>
      </rPr>
      <t xml:space="preserve">
</t>
    </r>
    <r>
      <rPr>
        <b/>
        <sz val="16"/>
        <color indexed="8"/>
        <rFont val="Calibri"/>
        <family val="2"/>
        <scheme val="minor"/>
      </rPr>
      <t>2-</t>
    </r>
    <r>
      <rPr>
        <b/>
        <sz val="16"/>
        <color indexed="10"/>
        <rFont val="Calibri"/>
        <family val="2"/>
        <scheme val="minor"/>
      </rPr>
      <t xml:space="preserve"> </t>
    </r>
    <r>
      <rPr>
        <b/>
        <sz val="16"/>
        <rFont val="Calibri"/>
        <family val="2"/>
        <scheme val="minor"/>
      </rPr>
      <t>Prior to work, samples must be approved by Deem engineer. 
3- The works shall be carried out as per design or as instructions by</t>
    </r>
    <r>
      <rPr>
        <b/>
        <sz val="16"/>
        <color indexed="8"/>
        <rFont val="Calibri"/>
        <family val="2"/>
        <scheme val="minor"/>
      </rPr>
      <t xml:space="preserve"> Deem</t>
    </r>
    <r>
      <rPr>
        <b/>
        <sz val="16"/>
        <color indexed="10"/>
        <rFont val="Calibri"/>
        <family val="2"/>
        <scheme val="minor"/>
      </rPr>
      <t xml:space="preserve"> </t>
    </r>
    <r>
      <rPr>
        <b/>
        <sz val="16"/>
        <rFont val="Calibri"/>
        <family val="2"/>
        <scheme val="minor"/>
      </rPr>
      <t xml:space="preserve"> engineer.</t>
    </r>
  </si>
  <si>
    <t>Item</t>
  </si>
  <si>
    <t xml:space="preserve">المبلغ
Cost </t>
  </si>
  <si>
    <t>البند</t>
  </si>
  <si>
    <t>Total Cost</t>
  </si>
  <si>
    <t>إجمالي التكلفة</t>
  </si>
  <si>
    <t>توريد وتركيب وتشغيل الكابلات الغاطسة بالمواصفات التالية:
 • يجب أن يشتمل الكابلات على الوصلات وجميع الملحقات حسب ما يتطلبه النظام للعمل على أكمل وجه.
• نوع الموصل: نحاسي ، مرن ، متعدد الجديلة بدقة ، عازل: أسود بولي كلوروبرين ، HO7RN -F أو مادة مكافئة
   • حجم الكابلات: لا يقل عن 3 * 6 مم 2.</t>
  </si>
  <si>
    <t>توريد وتركيب صمام عدم رجوع الماء وعداد قياس انتاج المياه قطر 1.5 هنش ويركب في خط الضخ جوار البئر .</t>
  </si>
  <si>
    <t xml:space="preserve"> توريد وتركيب وتشغيل الكابل الحساس لمستوى الماء في الخزان مع مجسات
الحجم: 2X 1.5 مم² مقاوم للرطوبة مضاعف العازلية. </t>
  </si>
  <si>
    <t xml:space="preserve">توريد وتركيب مواسير UPVC بضغط 26 كجم / م 2 بقطر 1.5 هنش لتركيب المضخة في البئر مع كافة الملحقات والتحويلات ووسائل الحماية اللازمة للتثبيت لإنهاء العمل وفق مواصفات وتعليمات المهندس المشرف. بالإضافة الى ملازم تثبيت على غطاء البئر.                       </t>
  </si>
  <si>
    <t xml:space="preserve">توريد وتركيب وتشغيل  صندوق التجميع للتيار المستمر يثبت مع قاعدة الالواح طبقا للمواصفات وتعليمات المنهندس المشرف ويحتوي على المواصفات الاتية :- 
• درجة العازلية والحماية لا تقل عن IP67.   
 • ان يكون عدد المداخل يساوي 4 .
•  من الصاج المعزول بطبقة ايبوكسي 
• جهد النظام المسموح في حدود (1000) فولت
•  مجهزة بالقواطع والدايودات وا لحماية من ارتفاع الامبيرية والتيارات الردية.
• مزودة بنظام حماية من الصواعق SPD مع قواطع رئيسية للقطبين, مصنعة من مادة مقاومة للظروف البيئية والاشعاعات الشمسية ومزودة بمغلقة محكمة, التوصيلات من النحاس النقي . </t>
  </si>
  <si>
    <t>نظام تاريض متكامل ومنظومة الحماية من الصواعق:
توريد وتنفيذ واختبار وحدة تأريض متكاملة تشمل أعمال الحفر والردم لاقط صواعق وثلاث حفر تأريض 1.50 م × 1.50 م وعمق 1.5 م وتركيب سيخ نحاسي بطول 120 سم على ألواح نحاسية بسمك 30 * 30 سم وسماكة 5مم ودفن حوله بالفحم والملح حفرة لتأريض جهاز العاكس ، وصندوق التجميع ، وحفرة لهوائي لاقط الصواعق بسلك 16مم  وآخر حفرة لتاريض المضخة  ويثبت الكابل بالسيخ بمشابك خاصة ويحقق مقاومة لاتزيد عن 5 اوم.        ملاحظة : يتم تاريض المضخة بكابل تاريض 10مم من جسم المضخة الى حفرة التاريض
السعر يشمل وكل ما يلزم لاتمام الصنف حسب مواصفات وتوجيهات المهندس المشرف.</t>
  </si>
  <si>
    <t xml:space="preserve">  PCS عدد</t>
  </si>
  <si>
    <t xml:space="preserve">    M.L متر طولي </t>
  </si>
  <si>
    <t>L/S</t>
  </si>
  <si>
    <t>Supply, install and commissioning submersible Cables with the following specifications: 
• Cable shall include joints and all accessories as required the system to work perfectly.
 • Type of Conductor: copper, flexible, finely multi stranded, Insulation: black poly chloroprene, HO7RN -F or equivalent material
  • The size of cables :  Not less than 3* 6mm2 .</t>
  </si>
  <si>
    <t>Supply, install non-return valve and water meter  with 1.5 inch is installed in the pumping line.</t>
  </si>
  <si>
    <t>Supply, installation and commissioning of water level sensor cable in the tank with sensor 
Size: 2 x 1.5 mm²  moisture-proof cable, multiple of insulation</t>
  </si>
  <si>
    <t>Supply and install UPVC pipes pressure of 26 kg / m2 with a diameter 1.5 inch to Installed the pump in well with all accessories, transfers and protections necessary  to finish the work according to instructions of the supervising engineer.</t>
  </si>
  <si>
    <t>Supply, install and commissioning DC combiner Box isnstalled with the mounting structure according to the specifications and instructions of the supervising engineer,it contains the following specifications:
• The degree of insulation and protection is not less than IP67,
• Provided that the number of entries is 4
• From tin insulated with an epoxy layer 
The permissible system voltage in the range of (1000) volts
•  Equipped with cutters, diodes, and protection from high amperage and rudder currents.
• Equipped with a SPD lightning protection system with main circuit breakers for the poles, made of a material resistant to environmental conditions and solar radiation and provided with a tight seal, connections of pure copper.</t>
  </si>
  <si>
    <t>Grounding system and Lightning Protection System  :
Supplying and testing an integrated grounding unit, which includes drilling and filling works, lightning arrester and three grounding pits of 1.5x 1.5m ,1.5 m deep, install of a 120 cm long copper skewer on copper plates 30 * 30 cm thickness of 5 mm and burial around it with charcoal and salt.A pit for the grounding inverter device and combiner box ,pit for the lightning rod with 16mm2 and the last pit for submersible pump,  wire fixes to the skewer with special clips and achieves resistance less than 5ohms.        Note: the pump is grounded with a grounding cable 10 mm from the pump body to the grounding pit
The price includes all that is needed to complete the item, according to the instructions of the supervising engineer.</t>
  </si>
  <si>
    <t>م3 / C.M</t>
  </si>
  <si>
    <t>م2 / Sq.M</t>
  </si>
  <si>
    <t xml:space="preserve">مقطوعية / L.S </t>
  </si>
  <si>
    <t>LM / م.ط</t>
  </si>
  <si>
    <t xml:space="preserve">اعمال الحماية والتمديدات للبئر </t>
  </si>
  <si>
    <t>Protection and pipelines works for the well</t>
  </si>
  <si>
    <t>The pumping line from the pump to the tank : Dia. 1.5 in
In linear meter: Supply and installation of HDPE, PE100, SDR11 polyethylene pipes, diameter 1.5 in pressure 10 bar according to German specifications (DIN 8074) (ISO 4427), the work includes excavation with a distance of not less than 80 cm (in the case of gravel soil, the pipes are covered with a layer of fine sand thick Not less than 20 cm), connecting and connecting and all the special connections required such as triangles, elbows, ties, retractors, tightening connections and others, whether when connecting from the well or at the tank. The price includes making everything necessary to connect the water point (using plastic pipes at the water point with a control valve) at the tank) and the work is done according to the drawings, specifications and directions of the supervising engineer, and the contractor must submit samples for approval by the supervising engineer before supplying. With the connecting materials of the main pumping pipe of the pump from triangle, valves, bushings and diversions with glue, extension and experiment</t>
  </si>
  <si>
    <t xml:space="preserve">اعمال الرصيف حول البئر:
رصف المنطقة المحيطة  حول فوهة البئر  (بعرض: 1م ) من جدار البئر  الخارجي باحجار محلية ممتازه سماكة  الحجر لا تقل عن 20سم   ويجب ان تكون المونه الاسمنتيه للمباني بنسبة خلط  (1:3) اسمنت ورمل مع الرش مرتين يوميا ولمدة ثلاثة ايام  على ان تنفذ اطراف الرصف على هيئة بردورات  بارتفاع 35 سم وميول مناسب لتصريف المياه والسعر يشمل كل ما يلزم تنفيذه وبحسب المواصفات المطلوبة والرسومات المرفقة. </t>
  </si>
  <si>
    <t xml:space="preserve">Paving stone Works around the well:  
Paving stone around the well with 1m distance, with good local stones thickness is not less than 10cm construction mortar cement mixing ratio should be also 1: 3 (cement: sand) with spray twice daily for three days. The price includes all the necessary needs to be finished according to the attached drawings. </t>
  </si>
  <si>
    <t>اعمال غطاء فوهة البئر:  
توريد وتركيب غطاء لفتحة البئر مصنوع من الحديد المحبب (صفيحة حديدية ذات سطح  خشن )بأبعاد 1.00*1.00متر سماكة 3 مم مع إطار من الزوايا الحديدية المطابقة من حيث المتانة والجودة للمواصفات  ومثبت على زوايا حديدية  مقاس 25*25*3مم توضع كل 50 سم مع تدعيمها بوصلات عرضية  من نفس نوع المقطع  ومثبت من الأطراف داخل المبنى الحجري بحيث يتم عمل فتحتين في منتصف الغطاء الحديدي  ذو ​​أبعاد (عرض = 80 سم ، طول = 80 سم من نفس النوع من الحديد الحبيبي يتم فتحه وإغلاقه بمفصلات متينة)فيما بقية المساحة تكون مغلقة بشكل ثابت  . ويشمل العمل جميع أعمال التركيب من اللحام والمشابك والأقفال والطلاء المقاوم للصدأ واللون المطلوب و القيام بكل ما يلزم لإنهاء العمل على أكمل وجه ووفق الأسس الفنية والصنعة وفق المخططات والمواصفات والشروط والتعليمات حسب توجيهات المهندس المشرف.</t>
  </si>
  <si>
    <t>Well cover works: oval-shaped well (1*1 m)
Supply and installation of a well-hole cover made of granulated iron (rough texture of black steel plate )3 mm thickness with tow steel angles and frames of approved quality and thickness.  and installed on steel angle 25*25*3 mm each 50 cm and connect between them from the other side from the same section  in a regular manner. and fixed from the ends inside the stone building so that two holes are made in the middle of the iron cover with dimensions (width = 80 cm, length = 80 cm with covers of the same type of granular iron It is opened and closed by sturdy hinges) .and the work includes all installation work from welding, clamps, locks and rust-resistant paint and doing all that is necessary to finish the work to the fullest and according to the technical and workmanship principles according to the drawings, specifications, conditions and instructions as directed by the supervising engineer.</t>
  </si>
  <si>
    <t xml:space="preserve">اعمال قواعد الخزانات
توريد وتثبيت قواعد حديد بأبعاد 1.3*1.3 متر وارتفاع 1 متر للخزانات, الحديد المستخدم كما يلي:
- الاطار شلمنات 2 انش سماكة 5 ملم
- القواطع شلمنات 1.5 انش سماكة 5 ملم
- التدعيمات العرضية مبسط (مقطع مستطيل) 1.5 انش سماكة 4 ملم
- ارجل القواعد مواسير خاوي قطر 1.5 انش سماكة 5 ملم , جميع مقاطع القاعدة سيتم طلائها بطبقة اساس بريمر وطبقة طلاء زرقاء مقاومة للظروف المناخية, يتم تثبت ارجل القواعد بخرسانة عادية (رتبة 15, نسبة خلط 1:4:8 , مقاومة 15 ميجابسكال ) بأبعاد (0.2 * 0.3 * 0.3 م), يشمل السعر الحفر مكان ارجل القواعد في اي نوع من انواع التربة بأبعاد (0.2 * 0.3 * 0.3 م), وعمل حوض من البلك بأبعاد 1.5*0.70 م مع طبقة نظافة داخلة سماكة 5 سم وماسورة تصريف.
مزيد من التفاصيل في المواصفات الفتية والرسومات المرفقة </t>
  </si>
  <si>
    <t>Solar Panels Base
Supply and install steel base for number of 4 solar panels dim. ( 1482x992x35 mm ,every panel) , the base shall be embedded in reinforcement concrete footings (60x60x60cm and Ø 12 mm reinforcement bars ) and the steel base sections shall to coat by one layer of read primer paint and one layer of weather shield paint.
Main sections for the steel base :
- Steel galvanized pipe (3 inch &amp; 4 mm thickness)
- Steel L-section (2 inch &amp; 4 mm thickness)
The price to include fixing the steel base by 4 bolts and 10 cm plain concrete.
For more details, check the shop drawings and the technical specifications.</t>
  </si>
  <si>
    <t>قاعدة الألواح الشمسية
توريد وتركيب قاعدة حديد لالواح الطاقة الشمسية ,يتم تثبيت القاعدة الحديد باستخدام خرسانية مسلحة (60 × 60 × 60 سم وقضبان التسليح 12Ø ) يتم طلاء اجزاء القاعدة الحديد وجه واحد بريمر مقاوم للصدأ ووجه واحد دهان مقاوم للظروف المناخية. 
المقاطع الرئيسية لقاعدة الالواح الحديد: 
- مواسير ستيل مجلفن ( قطر 3 انش وسماكة 4 مم) 
- مقطع ستيل زاوية ( 2 انش وسماكة 4 مم) 
يشمل السعر تثبيت القاعدة الفولاذية بواسطة 4 براغي (انكر-بولت) (قطر16مم وطول 30سم)
مزيد من التفاصيل في جدول المواصفات الفنية والرسومات المرفقة.</t>
  </si>
  <si>
    <t>توريد وتركيب انابيب حديد مجلفن بطول 4.5 م ,قطر 2.5 بوصة وسماكة 2.5 ملم وذلك لحمل لمبات الإضاءة السعر يشمل طبقة طلاء (أزرق) مقاوم للرطوبة وتلحيم صليب شلمنات اسفل الأنابيب بطول 20 سم لكل جزء كما هوموضح بالرسومات والمواصفات الفنية المرفقة وإرشادات المهندس</t>
  </si>
  <si>
    <t>Supply and placed galvanized iron pipe length of 4.5 m, diameter of 2.5 in, and 2.5 mm thickness to carry the solar spotlight lamps, the price to include one coat of blue paint and welding cross section bars at the bases of the pipes, as shown in drawing, technical specification and the engineer approval</t>
  </si>
  <si>
    <t>المشاريع المجتمعية ومشاريع الصيانة في مواقع النازحين - مديرية الخوخة - محافظة الحديدة</t>
  </si>
  <si>
    <t xml:space="preserve">توريد وتركيب وتشغيل المضخة الغاطسة مع المحرك مع جميع توابع النظام من عوامة ووحة تحكم وتشغيل وحماية للمحرك  بالمواصفات الاتية:
•ان تكون  صناعة صينية ممتازة او مايماثلها (مكان الشفط وسط الغطاس) . 
• قدرة الرفع الكلي :20 متر
 • الانتاجية : 60-90 لتر في الدقيقة
 • وحدة التحكم بدرجة حماية IP65
 • درجة حرارة المياه المحيطة: 40 درجة مئوية. 
 • يحتوي على عوامة مدمجة لقياس مستوى الماء في البير.
 • الطاقة المحرك: لا تقل عن 1 كيلو واط.                                                     </t>
  </si>
  <si>
    <t xml:space="preserve">Supply, install and commissioning submersible pump with motor and all the accessories of the system such as a float, a control panel and a protection for the motor  as the following specifications:
•It should be excelent quality.
•Total height: 20 meters.                                                        
•Capacity:  60-90 l/ min
• Control panel with protection IP 65
 • Ambient water temp:40 C°.
• Plug-in float switch
•  Power : not less than  1 kw. 
</t>
  </si>
  <si>
    <t xml:space="preserve">Excavation works inside the well.
Excavation works dim (3m*1m*1m)
Excavation of soil for depthing the well take out the excavated material as shown in drawing complete and the instructions as per the attached drawings. </t>
  </si>
  <si>
    <t>صيانة المأوى في مواقع النازحين</t>
  </si>
  <si>
    <t>Purchase and supply of hand shovels with iron-handle.</t>
  </si>
  <si>
    <t>شراء و توريد كريكات بمقبض حديد.</t>
  </si>
  <si>
    <t>NO.</t>
  </si>
  <si>
    <t>Purchase and supply of hand spades with iron handle.</t>
  </si>
  <si>
    <t>شراء و توريد مجارف يدوية بمقبض حديد.</t>
  </si>
  <si>
    <t>Purchase and supply of high quality black plastic pails (0.01 m³).</t>
  </si>
  <si>
    <t>شراء و توريد سطول بلاستيك اسود 0.01 م3 جودة ممتازة.</t>
  </si>
  <si>
    <t xml:space="preserve">Purchase and supply of hand scrapers with iron handle. </t>
  </si>
  <si>
    <t>شراء و توريد مجرفة أشجار (مبخش) يدوي بمقبض حديد.</t>
  </si>
  <si>
    <t>Purchase and supply of a wheelbarrow for transporting materials.</t>
  </si>
  <si>
    <t>شراء و توريد عربة يد لنقل المواد, نوعية ممتازة الدرع او مايماثلها</t>
  </si>
  <si>
    <t>Purchase and supply of a pickaxe  with a local baton.</t>
  </si>
  <si>
    <t>شراء و توريد محفر تراب (فاروع) جنبين مع هراوة محلي.</t>
  </si>
  <si>
    <t>Purchase and supply Medium sized plumbing pan</t>
  </si>
  <si>
    <t>شراء و توريد بانة سباكة متوسطة الحجم</t>
  </si>
  <si>
    <t>Purchase and supply Safety hats</t>
  </si>
  <si>
    <t xml:space="preserve"> شراء و توريد قبعات سلامه</t>
  </si>
  <si>
    <t>Purchase and supply Hand brooms</t>
  </si>
  <si>
    <t>شراء و توريد مكانس يد (تنظيف شوارع) رأس خشن</t>
  </si>
  <si>
    <t>Purchase and supply Safety jacket</t>
  </si>
  <si>
    <t>شراء و توريد جاكت سلامه</t>
  </si>
  <si>
    <t>Purchase and supply Safety boots</t>
  </si>
  <si>
    <t>شراء و توريد جزمات سلامه</t>
  </si>
  <si>
    <t>Purchase and supply masks filter</t>
  </si>
  <si>
    <t>شراء و توريد كمامات فلتر</t>
  </si>
  <si>
    <t>Purchase and supply Trash bags</t>
  </si>
  <si>
    <t>Purchase and supply of rubber gloves.</t>
  </si>
  <si>
    <t>الإجمالي للحقيبة الواحدة</t>
  </si>
  <si>
    <t>No.</t>
  </si>
  <si>
    <r>
      <rPr>
        <b/>
        <u/>
        <sz val="16"/>
        <color rgb="FFFF0000"/>
        <rFont val="Calibri"/>
        <family val="2"/>
        <scheme val="minor"/>
      </rPr>
      <t xml:space="preserve"> ملاحظات هامة </t>
    </r>
    <r>
      <rPr>
        <b/>
        <sz val="16"/>
        <rFont val="Calibri"/>
        <family val="2"/>
        <scheme val="minor"/>
      </rPr>
      <t xml:space="preserve">
1- اي تفاصيل لم تذكر او تتضمن في جداول الكميات ووضحت في الرسومات او طلبت من المهندس المشرف </t>
    </r>
    <r>
      <rPr>
        <b/>
        <sz val="16"/>
        <color indexed="8"/>
        <rFont val="Calibri"/>
        <family val="2"/>
        <scheme val="minor"/>
      </rPr>
      <t>تعتبر محملة على البنود والأسعار و ي</t>
    </r>
    <r>
      <rPr>
        <b/>
        <sz val="16"/>
        <rFont val="Calibri"/>
        <family val="2"/>
        <scheme val="minor"/>
      </rPr>
      <t>جب على المقاول تنفيذها</t>
    </r>
    <r>
      <rPr>
        <b/>
        <sz val="16"/>
        <color indexed="10"/>
        <rFont val="Calibri"/>
        <family val="2"/>
        <scheme val="minor"/>
      </rPr>
      <t xml:space="preserve">.
</t>
    </r>
    <r>
      <rPr>
        <b/>
        <sz val="16"/>
        <color indexed="8"/>
        <rFont val="Calibri"/>
        <family val="2"/>
        <scheme val="minor"/>
      </rPr>
      <t xml:space="preserve">2- يجب </t>
    </r>
    <r>
      <rPr>
        <b/>
        <sz val="16"/>
        <rFont val="Calibri"/>
        <family val="2"/>
        <scheme val="minor"/>
      </rPr>
      <t>طلب الموافقة المسبقة من المهندس المشرف على نوعية المواد ومطابقتها للشر</t>
    </r>
    <r>
      <rPr>
        <b/>
        <sz val="16"/>
        <color indexed="8"/>
        <rFont val="Calibri"/>
        <family val="2"/>
        <scheme val="minor"/>
      </rPr>
      <t>وط قبل التوريد</t>
    </r>
    <r>
      <rPr>
        <b/>
        <sz val="16"/>
        <rFont val="Calibri"/>
        <family val="2"/>
        <scheme val="minor"/>
      </rPr>
      <t>.
3- كلا اللغتين للبنود ملزمة للمقاول وسعر كل بند يشمل كل مايلزم لاتمام الغرض من البند وكافة متطلباته  
4- طباعة الشعارات على جدران الحمامات من ضمن تكلفة الحمام</t>
    </r>
  </si>
  <si>
    <t xml:space="preserve">خط الضخ من المضخة الى الخزانات: قطر 1.5 هنش 
بالمتر الطولي: توريد وتركيب انابيب بولي ايثيلين HDPE, PE100, SDR11, قطر 1.5 هنش ضغط 10 بار طبقاً للمواصفات الالمانية (DIN 8074) (ISO 4427)  ، يشمل العمل الحفر بمسافة لاتقل عن 80 سم (في حال تربة حصوية يتم تغطية الانابيب بطبقة من الرمل الناعم سماكة لاتقل عن 20 سم)وعمل التوصيل والربط وكل الوصلات الخاصه المطلوبه من مثاليث, اكواع, رباطات, نقاصات, شد وصل وغيرها سواء عند الربط من البئر او عند الخزان والثمن يشمل عمل كل مايلزم لربط  نقطه المياه (يستحدم انابيب بلاستيكية عند نقطة المياه مع محبس تحكم عند الخزان )والعمل يتم بحسب الرسومات والمواصفات وتوجيهات المهندس المشرف, وعلى المقاول تقديم العينات لاعتمادها من قبل المهندس المشرف قبل التوريد. 
مع مواد الربط من بيب الضخ الرئيسي للمضخة من مثلث ومحابس وجلب وتحويلات مع الغراء والتمديد والتجربة </t>
  </si>
  <si>
    <t>صيانة المأوى في مواقع النازحين مديرية الخوخة - محافظة الحديدة
Maintenance the IDPs shelters in Al Khukhah District - Al Hodeidah Governorate</t>
  </si>
  <si>
    <t>عدد
NO</t>
  </si>
  <si>
    <t xml:space="preserve">Excavation works inside the well.
Excavation works dim (6m*1m*1m)
Excavation of soil for depthing the well take out the excavated material as shown in drawing complete and the instructions as per the attached drawings. </t>
  </si>
  <si>
    <t>م3 / M3</t>
  </si>
  <si>
    <t>اعادة تأهيل بئر وتركيب منظومة ضخ بالطاقة الشمسية بالاضافة لتركيب نقاط مياه</t>
  </si>
  <si>
    <t>اعادة تأهيل بئر وتركيب منظومة ضخ بالطاقة الشمسية في مواقع النازحين</t>
  </si>
  <si>
    <t>بناء عدد 17 حمام في مواقع النازحين</t>
  </si>
  <si>
    <t>بناء عدد 17 حمام في مواقع النازحين في مديرية الخوخة - محافظة الحديدة
Constructing Number of 17 Latrines in The IDP Sites in Al Khukhah District - Al Hodeidah Governorate</t>
  </si>
  <si>
    <t>Constructing Number of 17 Latrines in The IDP Sites</t>
  </si>
  <si>
    <t>توريد وتركيب عدد 71 لمبات وأعمدة انارة في مواقع النازحين</t>
  </si>
  <si>
    <t>توريد وتركيب عدد 71 لمبات وأعمدة انارة في مواقع النازحين في مديرية الخوخة - محافظة الحديدة
Supply and Instullation 71 Solar-Lamps in The IDP sites in Al Khukhah District - Al Hodeidah Governorate</t>
  </si>
  <si>
    <t>تركيب نقاط مياه في مواقع النازحين</t>
  </si>
  <si>
    <t>Installing Water Points in The IDPs Sites</t>
  </si>
  <si>
    <t>Maintenance the IDPs shelters</t>
  </si>
  <si>
    <t>شراء وتوريد عدد 9 حقيبة تنظيف وصيانة لمواقع النازحين</t>
  </si>
  <si>
    <r>
      <t>شراء وتوريد عدد 9 حقيبة تنظيف وصيانة لمواقع النازحين في مديرية الخوخة - محافظة الحديدة</t>
    </r>
    <r>
      <rPr>
        <sz val="28"/>
        <color theme="1"/>
        <rFont val="Times New Roman"/>
        <family val="1"/>
      </rPr>
      <t xml:space="preserve">
</t>
    </r>
    <r>
      <rPr>
        <b/>
        <sz val="28"/>
        <color theme="1"/>
        <rFont val="Times New Roman"/>
        <family val="1"/>
      </rPr>
      <t>Supply Number of 9 Maintenance and Cleaning Kits For The IDPs sites in Al Khukhah District - Al Hodeidah Governorate</t>
    </r>
  </si>
  <si>
    <t>Supply Number of 9 Maintenance and Cleaning Kits For The IDPs sites</t>
  </si>
  <si>
    <t>Security Fence
Supply and install Chain Link with Barbed Wires ( Metal Fence) the panels width is 2 meter. 
Fence description :
• Provide materials and construction unsolid galvanized /or anticorrosion iron pipes with (2 inch Diameter, 2.5 mm thickness, 3 meter-high and coated by one layer of weather shield paint ), the pipe length will divide into two parts :
- The first part will be 2.5 meter, it shall be embedded in concrete footings (40x40 cm width &amp; 60 cm depth ), the concrete class is ( C20 ).
- The second part ( top part ) will be flexed, the flexed length will be 50 cm and the angle will be (45°).
• Provide and weld iron solid rectangular section to fix the ( Barbed wires  ) with dimensions (1.3 cm-width, 5 cm-length and 3 mm thickness), it should to coat by one layer of read primer paint and one layer of weather shield paint.
- Number of 3 pieces of the solid rectangular section will be bend and weld in the top, middle and bottom of the flexed part of the pipes sections, ( one piece in every position ) to fix the Barbed Wires.
• Provide and weld steel mesh plates on the pipes, by thick ( 1.5 mm) and  2 meter high and 20 meter length .
• Provide and install 3 lines of galvanized barbed wires in the flexed part of the pipes sections, by length of 22 meter for every line.
The price to include excavation ( 30x30 cm width &amp; 60 cm depth ) and pipes casting by plain concrete.
For more details, check the shop drawings and the technical specifications.</t>
  </si>
  <si>
    <t>أعمال سياج حماية منظومة الطاقة الشمسية
توريد وتركيب سياج حماية بأسلاك شائكة (سياج معدني) بعرض 2 متر بين الكابة والتي تليها. 
وصف السياج: 
• توريد أنابيب حديد مجلفن / أو المقاوم للتآكل بقطر 2 بوصة ، سمك 2.5 مم ، ارتفاع 3 أمتار ومغطى بطبقة واحدة دهان مقاوم للطقس) ، ينقسم طول الأنبوب إلى جزأين: 
- الجزء الأول بطول 2.5 متر يتم تثبيته في قواعد خرسانية (40x40 سم عرض و 60 سم عمق) فئة الخرسانة (C20). 
- الجزء الثاني (الجزء العلوي)  يتم ثنيه (طول الثني 50 سم والزاوية (45 درجة)). 
• توريد ولحام مقطع مستطيل من الحديد (مبسط) بأبعاد (عرض 1.3 سم وطول 5 سم وسمك 3 مم) لتثبيت (الأسلاك الشائكة)  ، ويجب أن يتم تغطيتها بطبقة واحدة دهان مقاوم للصدء وطبقة واحدة دهان مقاوم للطقس. 
- عدد 3 قطع من المقطع المستطيل المصمت سيتم ثنيها ولحامها في أعلى ووسط وأسفل الجزء المثني من  الأنابيب ، (قطعة واحدة في كل موضع) لتثبيت الأسلاك الشائكة ،
• توريد وتركيب شبك ديمن باستخدام اللحام على المواسير بسماكة (1.5 ملم) و ارتفاع 2 متر وطول 20 متر. 
• توريد وتركيب 3 خطوط من الأسلاك الشائكة المجلفنة في الجزء المثني من أقسام الأنابيب بطول 22 متر لكل خط,. 
السعر شامل الحفر (40x40 سم عرض و 60 سم عمق) وصب المواسير بالخرسانة العادية لمزيد من التفاصيل راجع المخططات التنفيذية والمواصفات الفنية.</t>
  </si>
  <si>
    <t>اعمال منظومة الطاقة الشمسية</t>
  </si>
  <si>
    <t>Water Points Works</t>
  </si>
  <si>
    <t>أعمال نقاط المياه</t>
  </si>
  <si>
    <t xml:space="preserve">توريد وتركيب لوحة تعريفية معدنية للمشروع طبقاً للكروكي المرفق  ويتم تركيبها في المكان الذي يحدده المهندس المشرف  بالأبعاد الموضحة  في المخطط المرفق مع مراعاة ان تكون جهتين ( انظر الرسم المرفق)  والثمن يشمل التالي:-
- تنفيذ قاعدتين خرسانة  50× 50 × 50سم  مع المعالجة بالماء وكل ما يلزم.
- قوائم اللوحة من أنابيب  مجلفنة قطر "2"  
- توريد وتثبيت  ألواح الكتابة بالأبعاد و التوزيع الموضح في المخطط المرفق وتثبيتها باللحام و سمك الألواح لا يقل عن 2.5 مم . 
- دهان ألواح  الكتابة بحسب الالوان الموضحة في النموذج المرفق  ثلاثة أوجه على الأقل والدهان  بدهان مقاوم للصدأ قبل ذلك وجهين على الأقل والخط باللون الابيض وبحسب السماكات الموضحة في النموذج المرفق 
</t>
  </si>
  <si>
    <t>Supply and installation of a metal nameplate for the project according to the attached krooki, and it shall be installed in the place specified by the supervising engineer, with the dimensions shown in the attached plan, taking into account that there are two sides (see the attached drawing) the price includes the following: -
-Implementation of two concrete bases 50 x 50 x50 cm with water treatment and all that is necessary.
- The panel legs are made of galvanized tubes of diameter "2".
- Supplying and installing whiteboards with the dimensions and distribution shown in the attached diagram and installing them by welding, and the thickness of the panels is not less than 2.5 mm.
- Painting whiteboards according to the colors shown in the attached form at least three sides, and painting with rust-resistant paint before that at least two sides and the line in white according to the thicknesses shown in the attached form
All that is necessary to implement the clause.</t>
  </si>
  <si>
    <t>توريد وتركيب نقاط مياه في مواقع النازحين حيث تتكون كل نقطة من التالي:
عدد 1 خزان مياه بلاستيك ثلاث طبقات سعة 2000 لتر
عدد 0.5 ماسورة بلاستيك 0.75 هنش, 1/2 ضغط , طول 3 متر نوعية (حار وبارد) 
عدد 1 محبس رئيسي حديد 0.75 هنش
عدد 2 مثلوث بلاستيك 0.75
عدد 2 ركب بلاستيك 90 درجة  
عدد 1 علبه صغيرغراء مواسير بلاستيك
عدد 3 وصله بتريت لتركيب حنفيات المياه
عدد 2 تيب (شليشان) للمواسير والحنفيات
سلسلة طول 5 متر حجم وسط لتثبيت الخزان
يشمل السعر جميع الأعمال اللازمة لإنهاء البند طبقاً للمواصفات الفنية والرسومات المرفقة</t>
  </si>
  <si>
    <t xml:space="preserve"> Solar System Works</t>
  </si>
  <si>
    <t>Implementation of inspection rooms with an internal size of (0.8*0.8) meters * a height of 1 meter. The work includes digging and removing damaged inspection rooms and their waste, if any, and laying the floor and implementing 10 cm thick regular concrete for the floor of the room with a distance of no less than 20 cm below the valve. The room is built from 20*20*40 cm blocks and supplying and installing the cover from 3 mm thick granulated iron, and making cement cladding from the inside and outside, filling around the room and doing everything necessary according to the drawings, specifications and instructions of the supervising engineer.</t>
  </si>
  <si>
    <t>تنفيذ غرف تفتيش مقاس داخلي (0.8*0.8) متر * ارتفاع 1 متر ،يشمل العمل الحفر و ازالة غرف التفتيش التالفه ومخلفاتها ان وجدت  والدك للارضيه و تنفيذ خرسانةعادية سماكة  10سم  لارضية الغرفه بمسافة لاتقل عن 20سم اسفل المحبس، و تبنى الغرفه من البلك 20*20*40سم  وتوريد و تركيب الغطاء من الحديد المحبب  سمك 3 مم ،وعمل التلبيس الاسمنتي من الداخل والخارج ، والردم حول الغرفة و عمل جميع مايلزم طبقا ًللرسومات والمواصفات وتعليمات المهندس المشرف</t>
  </si>
  <si>
    <t xml:space="preserve">Supply, installation and testing of a powder fire extinguisher (carbon dioxide), weighing 10 kg, with the addition of a self-exploding fire extinguishing ball. </t>
  </si>
  <si>
    <t>مقطوعية
/LS</t>
  </si>
  <si>
    <r>
      <rPr>
        <b/>
        <u/>
        <sz val="16"/>
        <rFont val="Calibri"/>
        <family val="2"/>
        <scheme val="minor"/>
      </rPr>
      <t>Solar Batteries (Lithium Iron Phosphate (LIFE) PO4 Batteries)</t>
    </r>
    <r>
      <rPr>
        <b/>
        <sz val="16"/>
        <rFont val="Calibri"/>
        <family val="2"/>
        <scheme val="minor"/>
      </rPr>
      <t xml:space="preserve">
</t>
    </r>
    <r>
      <rPr>
        <sz val="16"/>
        <rFont val="Calibri"/>
        <family val="2"/>
        <scheme val="minor"/>
      </rPr>
      <t xml:space="preserve">
Supply, installation, testing, and commissioning of a Lithium Iron Phosphate (LIFE) PO4 battery. The battery bank voltage must be 100 Ah, 48 Volts.
- The batteries must be 48 Volts, with a rated voltage of 51.1 Volts.
- The battery life must be at least 6,000 cycles at 80% depth of discharge (DOD) and 8,000 cycles at 50% depth of discharge (DOD).
- Reliable performance at high operating temperatures up to 50°C.
- The wires connected to the batteries must use appropriately sized and rated lugs or terminals and appropriate devices. The battery must be installed in a safe, well-ventilated location, or in an external box with the necessary protection.
- Optional LCD or contacts.
- The product warranty must be 5 years. Warranty certificates from the manufacturer must be provided.</t>
    </r>
  </si>
  <si>
    <r>
      <rPr>
        <b/>
        <u/>
        <sz val="16"/>
        <rFont val="Calibri"/>
        <family val="2"/>
        <scheme val="minor"/>
      </rPr>
      <t>DC Box</t>
    </r>
    <r>
      <rPr>
        <b/>
        <sz val="16"/>
        <rFont val="Calibri"/>
        <family val="2"/>
        <scheme val="minor"/>
      </rPr>
      <t xml:space="preserve">
</t>
    </r>
    <r>
      <rPr>
        <sz val="16"/>
        <rFont val="Calibri"/>
        <family val="2"/>
        <scheme val="minor"/>
      </rPr>
      <t xml:space="preserve">
Supply, installation, testing, and commissioning of a DCCB box:
63-amp circuit breakers with protective fuses, along with supply and installation of a panel and its accessories</t>
    </r>
    <r>
      <rPr>
        <b/>
        <sz val="16"/>
        <rFont val="Calibri"/>
        <family val="2"/>
        <scheme val="minor"/>
      </rPr>
      <t>.</t>
    </r>
  </si>
  <si>
    <r>
      <rPr>
        <b/>
        <u/>
        <sz val="16"/>
        <rFont val="Calibri"/>
        <family val="2"/>
        <scheme val="minor"/>
      </rPr>
      <t>DC Cables</t>
    </r>
    <r>
      <rPr>
        <b/>
        <sz val="16"/>
        <rFont val="Calibri"/>
        <family val="2"/>
        <scheme val="minor"/>
      </rPr>
      <t xml:space="preserve">
</t>
    </r>
    <r>
      <rPr>
        <sz val="16"/>
        <rFont val="Calibri"/>
        <family val="2"/>
        <scheme val="minor"/>
      </rPr>
      <t xml:space="preserve">
Supply, installation, testing, and commissioning of 1 kV DC cables, flexible stranded copper, according to EN 60228, TUV certified. Available in the following sizes:
- (1C*10 mm²), 30 meters long, red. - (1C*10 mm²), 30 meters long, black. For connection from panels to inverter/charge controllers.
- (1*35 mm²), 5 meters long, red, 1000V flexible. For connection between the DC circuit breaker and batteries. The terminals are connected via suitable lugs/terminals.
- (1*35 mm²), 5 meters long, black, 1000V flexible. For connection between the DC circuit breaker and batteries. The terminals are connected via suitable lugs/terminals.
Insulation:
Halogen-free thermoplastic polyolefin. Jacket: Low-smoke, non-halogenated, flame-retardant, oil-, abrasion-, chemical-, and sunlight-resistant. UL compliant. 44, UL 854.
- All exposed wires must be protected using appropriately sized tubing or conduit and installed.
Cable end connections must be made through appropriate lugs or terminals and properly crimped.</t>
    </r>
  </si>
  <si>
    <r>
      <rPr>
        <b/>
        <u/>
        <sz val="16"/>
        <rFont val="Calibri"/>
        <family val="2"/>
        <scheme val="minor"/>
      </rPr>
      <t>AC Cables</t>
    </r>
    <r>
      <rPr>
        <b/>
        <sz val="16"/>
        <rFont val="Calibri"/>
        <family val="2"/>
        <scheme val="minor"/>
      </rPr>
      <t xml:space="preserve">
</t>
    </r>
    <r>
      <rPr>
        <sz val="16"/>
        <rFont val="Calibri"/>
        <family val="2"/>
        <scheme val="minor"/>
      </rPr>
      <t>Supply, installation, testing, and commissioning of AC cables of the appropriate sizes for installation and operation.
Stranded type, TUV approved, 1kV XPLE/PVC/CU double insulation.
- All exposed wires must be protected using a suitable size trunking and installation.
- Flexible single or multicore copper cables insulated with XLPE or PVC, conforming to IEC 60227 and IEC 60502.
- Cable end connections must be made through appropriate lugs or terminals, properly crimped, and using cable glands.</t>
    </r>
  </si>
  <si>
    <r>
      <rPr>
        <b/>
        <u/>
        <sz val="16"/>
        <rFont val="Calibri"/>
        <family val="2"/>
        <scheme val="minor"/>
      </rPr>
      <t>Battery DC Circuit Breaker Box</t>
    </r>
    <r>
      <rPr>
        <b/>
        <sz val="16"/>
        <rFont val="Calibri"/>
        <family val="2"/>
        <scheme val="minor"/>
      </rPr>
      <t xml:space="preserve">
</t>
    </r>
    <r>
      <rPr>
        <sz val="16"/>
        <rFont val="Calibri"/>
        <family val="2"/>
        <scheme val="minor"/>
      </rPr>
      <t>Supply, installation, testing, and commissioning of a battery DC circuit breaker box containing:
- 1 x 250 x 250 A²P DC circuit breakers (internal and external)
- 1000V DC, 10 kA
- Box including all required accessories.</t>
    </r>
  </si>
  <si>
    <t>توريد وتركيب واختبار طفاية حريق بودرة (ثاني أكسيد الكربون) وزن 10 كجم مع إضافة كرة إطفاء حريق ذاتية الانفجار.</t>
  </si>
  <si>
    <r>
      <rPr>
        <b/>
        <u/>
        <sz val="16"/>
        <rFont val="Calibri"/>
        <family val="2"/>
        <scheme val="minor"/>
      </rPr>
      <t>Project board</t>
    </r>
    <r>
      <rPr>
        <b/>
        <sz val="16"/>
        <rFont val="Calibri"/>
        <family val="2"/>
        <scheme val="minor"/>
      </rPr>
      <t xml:space="preserve">
</t>
    </r>
    <r>
      <rPr>
        <sz val="16"/>
        <rFont val="Calibri"/>
        <family val="2"/>
        <scheme val="minor"/>
      </rPr>
      <t>Supply and installation of a metal nameplate for the project according to the attached krooki, and it shall be installed in the place specified by the supervising engineer, with the dimensions shown in the attached plan, taking into account that there are two sides (see the attached drawing) the price includes the following: -
-Implementation of two concrete bases 50 x 50 x50 cm with water treatment and all that is necessary.
- The panel legs are made of galvanized tubes of diameter "2".
- Supplying and installing whiteboards with the dimensions and distribution shown in the attached diagram and installing them by welding, and the thickness of the panels is not less than 2.5 mm.
- Painting whiteboards according to the colors shown in the attached form at least three sides, and painting with rust-resistant paint before that at least two sides and the line in white according to the thicknesses shown in the attached form
All that is necessary to implement the clause.</t>
    </r>
  </si>
  <si>
    <r>
      <rPr>
        <b/>
        <u/>
        <sz val="16"/>
        <rFont val="Calibri"/>
        <family val="2"/>
        <scheme val="minor"/>
      </rPr>
      <t>Grounding System</t>
    </r>
    <r>
      <rPr>
        <sz val="16"/>
        <rFont val="Calibri"/>
        <family val="2"/>
        <scheme val="minor"/>
      </rPr>
      <t xml:space="preserve">
Supply, install, test, and commission the grounding system according to technical specifications, including cables, cable lugs, grounding rods, and all required accessories.
- Each PV array structure must be properly grounded.
- All metal enclosures/shields of the system and its components must be fully grounded.
- Grounding pit.
- Grounding installation according to IEE Wiring Regulations, BS 7671.
- All conductive materials must be copper.
- Conductor size must be in accordance with the IEE Specification Table - BS 7671 - IEC 60365-5-54.</t>
    </r>
  </si>
  <si>
    <r>
      <rPr>
        <b/>
        <u/>
        <sz val="16"/>
        <color rgb="FFFF0000"/>
        <rFont val="Calibri"/>
        <family val="2"/>
        <scheme val="minor"/>
      </rPr>
      <t>IMPORTANT NOTES</t>
    </r>
    <r>
      <rPr>
        <b/>
        <sz val="16"/>
        <rFont val="Calibri"/>
        <family val="2"/>
        <scheme val="minor"/>
      </rPr>
      <t xml:space="preserve">
Important Notes
1- The bill of quantities and technical specifications for each item must be carefully read. Any details not mentioned or included in the bill of quantities, but which are explained in the drawings or requested from the supervising engineer, are considered to be included in the items and prices and must be implemented by the contractor.
2- Prior approval must be obtained from the supervising engineer regarding the quality of materials and their compliance with the conditions before supply.
3- All essential requirements for the project must be supplied by renowned international manufacturers of first-class quality, approved standards, and certified testing. This includes, but is not limited to: solar panels, inverters, batteries, cables, circuit breakers, and electrical panels.
4- Both terms of the items are binding on the contractor, and the price of each item includes everything necessary to complete the purpose of the item and all its requirements.</t>
    </r>
  </si>
  <si>
    <t>Supply and Installation 71 Solar-Lamps in The IDP sites</t>
  </si>
  <si>
    <t>Well Rehabilitation &amp; Installing Solar-System Pump in Addition to Installing Water Points</t>
  </si>
  <si>
    <t>Well Rehabilitation &amp; Installing Solar-System Pump</t>
  </si>
  <si>
    <r>
      <rPr>
        <b/>
        <u/>
        <sz val="16"/>
        <rFont val="Calibri"/>
        <family val="2"/>
        <scheme val="minor"/>
      </rPr>
      <t>Inverter 10 kW</t>
    </r>
    <r>
      <rPr>
        <sz val="16"/>
        <rFont val="Calibri"/>
        <family val="2"/>
        <scheme val="minor"/>
      </rPr>
      <t xml:space="preserve">
Supply, installation, testing, and commissioning of a 240V, 50Hz pure sine wave single-phase inverter, including all accessories required for installation and commissioning, according to the following technical specifications:
- The product warranty period must be at least 5 years. - The inverter must produce a pure sine wave with a battery charger.
- The output frequency must be 50Hz; - Power factor: 1; - Maximum operating temperature: 0-55°C;
- PV input voltage: 100-500V; - MPT voltage: 125-425V; - DC input: 48V DC and 190A; - Total harmonic distortion must be less than 3%; - Designed for an IP 20 indoor enclosure;
- Maximum efficiency must be at least 90% at full load;
- Must be certified to meet at least the CE and UL marking and comply with IEC 62109 specifications. - The device must be equipped with LED indicators and an LCD screen. - It must allow for adjustment of the battery voltage and charging current. - The device must be connected to the grid and/or generator. - The device must be integrated with photovoltaic input lighting and protection against overcurrent, overvoltage, surge, and short-circuit current. - The charging function of the inverter/charger must include a battery charging function. The inverter must be connected in ways that utilize the inverter's battery charging function if the installation includes either mains or generator power. - Required protections include AC overload, load short circuit, overvoltage, overheating, and battery reverse polarity. - It must be equipped with an MPPT (Maximum Power Point Tracking (MPPT) type) with an efficiency of at least 92%.</t>
    </r>
  </si>
  <si>
    <t xml:space="preserve"> Solar System works</t>
  </si>
  <si>
    <t xml:space="preserve">توريد وتركيب وتشغيل كابلات التيار المستمر من المصفوفة الالواح إلى الصندوق التجميع
• الحجم: 2x10 مم 2.
• مصنوع من مادة عازلة مزدوجة وسترة ، معتمدة من TUV ، 1500VDC ،
• ألوان الغلاف: أسود ، أحمر.
• نوع الموصل: نحاس معلب ، مرن ، متعدد الخيوط                                                                   </t>
  </si>
  <si>
    <t>Supply, install and commissioning DC Cables from array to combiner Box  
• Size: 2x10 mm2. 
 • Made of double insulation material and jacket, TUV certified, 1500VDC,
 •Sheath colours: black, red. 
 • Type of Conductor:  tinned copper, flexible, finely multi stranded</t>
  </si>
  <si>
    <r>
      <t xml:space="preserve">اعمال الحفر اليدوي لتعميق البئر مع التلبيس:  
 اعمال الحفر ، العمق * العرض * الطول 6 م *1 م * 1 م. وتلبيس الجدران بالخرسانة لمنعها من التهدف
والعمل يشمل احضار شفاط لإخراج المياه قبل واثناء الحفر مع التخلص من ناتج الحفر ونقل المخلفات بعيدا من مجاري السيول وعمل كل ما يلزم لتنفيذ البند وبحسب الرسومات المرفقة. 
</t>
    </r>
    <r>
      <rPr>
        <b/>
        <u/>
        <sz val="16"/>
        <color rgb="FFFF0000"/>
        <rFont val="Calibri"/>
        <family val="2"/>
        <scheme val="minor"/>
      </rPr>
      <t>ملاحظة:</t>
    </r>
    <r>
      <rPr>
        <b/>
        <sz val="16"/>
        <rFont val="Calibri"/>
        <family val="2"/>
        <scheme val="minor"/>
      </rPr>
      <t xml:space="preserve">
</t>
    </r>
    <r>
      <rPr>
        <b/>
        <sz val="18"/>
        <rFont val="Calibri"/>
        <family val="2"/>
        <scheme val="minor"/>
      </rPr>
      <t>تربة المنطقة ساحلية,سهلة الحفر</t>
    </r>
  </si>
  <si>
    <r>
      <t xml:space="preserve">اعمال الحفر اليدوي لتعميق البئر مع التلبيس:  
 اعمال الحفر ، العمق * العرض * الطول 3 م *1 م * 1 م,  وتلبيس الجدران بالخرسانة لمنعها من التهدف
والعمل يشمل احضار شفاط لإخراج المياه قبل واثناء الحفر مع التخلص من ناتج الحفر ونقل المخلفات بعيدا من مجاري السيول وعمل كل ما يلزم لتنفيذ البند وبحسب الرسومات المرفقة. 
</t>
    </r>
    <r>
      <rPr>
        <b/>
        <u/>
        <sz val="16"/>
        <color rgb="FFFF0000"/>
        <rFont val="Calibri"/>
        <family val="2"/>
        <scheme val="minor"/>
      </rPr>
      <t>ملاحظة:</t>
    </r>
    <r>
      <rPr>
        <b/>
        <sz val="16"/>
        <rFont val="Calibri"/>
        <family val="2"/>
        <scheme val="minor"/>
      </rPr>
      <t xml:space="preserve">
</t>
    </r>
    <r>
      <rPr>
        <b/>
        <sz val="18"/>
        <rFont val="Calibri"/>
        <family val="2"/>
        <scheme val="minor"/>
      </rPr>
      <t>تربة المنطقة ساحلية,سهلة الحفر</t>
    </r>
  </si>
  <si>
    <t xml:space="preserve">Excavation works inside the well.
Excavation works dim (15m*1m*1m)
Excavation of soil for depthing the well take out the excavated material as shown in drawing complete and the instructions as per the attached drawings. </t>
  </si>
  <si>
    <t>تركيب منظومة طاقة شمسية وحفر بئر سطحي لمدرسة حمزة الاساسية في مديرية الخوخة - محافظة الحديدة
Installing Solar-System &amp; Digging Well for Hamzah School in Al Khukhah District - Al Hodeidah Governorate</t>
  </si>
  <si>
    <t>تركيب منظومة طاقة شمسية وحفر بئر سطحي لمدرسة حمزة الاساسية</t>
  </si>
  <si>
    <t>Installing Solar-System &amp; Digging Well for Hamzah School</t>
  </si>
  <si>
    <t xml:space="preserve">Solar-System Works </t>
  </si>
  <si>
    <t>أعمال منظومة الطاقة الشمسية</t>
  </si>
  <si>
    <t>اعمال مضخة الطاقة الشمسية</t>
  </si>
  <si>
    <t xml:space="preserve"> Solar Pump Works</t>
  </si>
  <si>
    <t xml:space="preserve">توريد وتركيب وتشغيل المضخة الغاطسة مع المحرك مع جميع توابع النظام من عوامة ووحة تحكم وتشغيل وحماية للمحرك  بالمواصفات الاتية:
•ان تكون  صناعة صينية ممتازة او مايماثلها (مكان الشفط وسط الغطاس) . 
• قدرة الرفع الكلي :30-40 متر
 • الانتاجية : 90-120 لتر في الدقيقة
 • وحدة التحكم بدرجة حماية IP65
 • درجة حرارة المياه المحيطة: 40 درجة مئوية. 
 • يحتوي على عوامة مدمجة لقياس مستوى الماء في البير.
 • الطاقة المحرك: لا تقل عن 1.5 كيلو واط.                                                     </t>
  </si>
  <si>
    <t xml:space="preserve">Supply, install and commissioning submersible pump with motor and all the accessories of the system such as a float, a control panel and a protection for the motor  as the following specifications:
•It should be excelent quality.
•Total height: 30-40 meters.                                                        
•Capacity:  90-120 l/ min
• Control panel with protection IP 65
 • Ambient water temp:40 C°.
• Plug-in float switch
•  Power : not less than  1.5 kw. </t>
  </si>
  <si>
    <t>اعمال مباني الحجر المربوع لحماية فوهة البئر:
مباني  بالاحجارالمربوعة لجدران طواية البئر من الأحجار الممتازة (محلية) بابعاد (طول: 4 م  , ارتفاع :1.50 م , عرض : 0.4 م ) بناء بشكل دائري على طول محيط البئر ، على ان تكون احجار البناء من الاحجالر البازلتية الغير مشرخة او من احجار المنطقة والعمل يشمل تكحيل المباني الضاهرة لجدار حماية البئر بالمونة الأسمنتية من الجهتين مع الميسم  ( للتكحيل)  بنسبة خلط  (1:3) اسمنت ورمل   مع  الرش ,   وبحسب الرسومات المرفقة.</t>
  </si>
  <si>
    <t xml:space="preserve"> Buildings of stone Works to protect the well
Buildings of stone (4 *1.50 *0.4)
Building well outer walls of stone from the same source (local stones) to protect the well in a circular shape of 40cm width to match the new constructed well wall, as per the drawing attached.
The work includes applying grout between stones joints with smooth cement finishes and painting from the two sides. The wall protection of the well should be 1m above the land and according to the attached drawings. </t>
  </si>
  <si>
    <r>
      <rPr>
        <b/>
        <u/>
        <sz val="16"/>
        <rFont val="Calibri"/>
        <family val="2"/>
        <scheme val="minor"/>
      </rPr>
      <t>Solar Photovoltaic Module</t>
    </r>
    <r>
      <rPr>
        <sz val="16"/>
        <rFont val="Calibri"/>
        <family val="2"/>
        <scheme val="minor"/>
      </rPr>
      <t xml:space="preserve">
Supply, installation, testing, and commissioning of solar panels with a capacity of at least 600 watts and 144 N-type cells, which must be monocrystalline or polycrystalline.
- The module type must comply with CE standards and IEC 61215, IEC 61730, IEC 61701, or equivalent;
- The module's conversion efficiency must be equal to or greater than 19% according to STC;
- The module must be equipped with an IP67-rated junction box;
- The photovoltaic module must operate satisfactorily in temperatures ranging from -40°C to +85°C;
- The rated output power of any supplied module must be rated at 0-5 watts;
- The module must be equipped with an IP67-rated junction box;
- The DC voltage of the supplied module must not be less than 700 VDC;
- The product warranty period must not be less than 15 years.
accordance with technical work procedures and the instructions of the supervising engineer.</t>
    </r>
  </si>
  <si>
    <r>
      <rPr>
        <b/>
        <u/>
        <sz val="16"/>
        <rFont val="Calibri"/>
        <family val="2"/>
        <scheme val="minor"/>
      </rPr>
      <t xml:space="preserve">Panels Bases
</t>
    </r>
    <r>
      <rPr>
        <sz val="16"/>
        <rFont val="Calibri"/>
        <family val="2"/>
        <scheme val="minor"/>
      </rPr>
      <t xml:space="preserve">
Supply,  Transportation, Installation,  PV Panels  Mounting  structure 
Fixed Mounting structure Angle galvanized steel, steel plated paint resistant rust   or aluminum. Minimum  thickens Mounting structure 4mm*1.5 inch   
• Angle of tilt :  fixed tilt angle 15 degrees .
• Minimum clearance of the structure from the roof level should be 30cm 
• Mounting arrangement for elevated structures:  The elevated structure has to be securely anchored to the supporting surface. Concrete foundations of appropriate weight and depth for elevated structures mounted directly on the ground; Bolted with anchor bolts of appropriate strength for elevated structures mounted. 
</t>
    </r>
  </si>
  <si>
    <r>
      <rPr>
        <b/>
        <u/>
        <sz val="16"/>
        <rFont val="Calibri"/>
        <family val="2"/>
        <scheme val="minor"/>
      </rPr>
      <t xml:space="preserve">Batteries Box
</t>
    </r>
    <r>
      <rPr>
        <sz val="16"/>
        <rFont val="Calibri"/>
        <family val="2"/>
        <scheme val="minor"/>
      </rPr>
      <t xml:space="preserve">
Supply, Transportation, Installation Inverter &amp; Battery  box:
• The box Should be placing batteries and solar inverter 
• minimum demotion 165 cm high and 60 cm width  and depth depend as battery size 
• the box shall be have Security looked   
• Minimum  thickens for angle steel size  5mm*1.5 inch   
• Minimum  thickens for holes plate  steel size  5mm</t>
    </r>
  </si>
  <si>
    <t xml:space="preserve">توريد وتركيب وتشغيل المضخة الغاطسة مع المحرك مع جميع توابع النظام من عوامة ووحة تحكم وتشغيل وحماية للمحرك  بالمواصفات الاتية:
•ان تكون  صناعة صينية ممتازة او مايماثلها (مكان الشفط وسط الغطاس) . 
• قدرة الرفع الكلي :30-40 متر
• الانتاجية : 90-120 لتر في الدقيقة
• الفولتية: 220 فولت
• وحدة التحكم بدرجة حماية IP65
• درجة حرارة المياه المحيطة: 40 درجة مئوية. 
• يحتوي على عوامة مدمجة لقياس مستوى الماء في البير.
• الطاقة المحرك: لا تقل عن 1.5 كيلو وات.                                                     </t>
  </si>
  <si>
    <t>Total Cost for CLP</t>
  </si>
  <si>
    <t>إجمالي التكلفة للمشاريع المجتمعية</t>
  </si>
  <si>
    <t xml:space="preserve">Total /الإجمالي لعدد 9 حقائب </t>
  </si>
  <si>
    <t>تركيب نقاط مياه في موقع النازحين (مخيم الزريبة والفخري) مديرية الخوخة - محافظة الحديدة
Installing Water Points in The IDPs Sites in Al Khukhah District - Al Hodeidah Governorate</t>
  </si>
  <si>
    <t>Al Hodeidah</t>
  </si>
  <si>
    <t>Al Khukhah</t>
  </si>
  <si>
    <t>Al Jeshah Village مخيم قرية الجشة</t>
  </si>
  <si>
    <t>Al Saaylah and Al Hasaani السائلة والحساني</t>
  </si>
  <si>
    <t>مخيم الجامع والزرانيق Al Jamie and Al Zaraniq</t>
  </si>
  <si>
    <t>Al Shortah &amp; Ma'aserah camp مخيم الشرطة والمعاصره</t>
  </si>
  <si>
    <t xml:space="preserve"> Al-Abid &amp; Al-Basri Camp مخيم العبيد البصري</t>
  </si>
  <si>
    <t>مخيم العميسي Al-Ameisi camp</t>
  </si>
  <si>
    <t>Al Mujjamma'e &amp; Al Rikabyah camp مخيم المجمع والركابية</t>
  </si>
  <si>
    <t>مخيم الزريبة والفخري Al-Zariba and Al-Fakhri camps</t>
  </si>
  <si>
    <t>اعادة تأهيل بئر وتركيب منظومة ضخ بالطاقة الشمسية في مواقع النازحين في مديرية الخوخة  - محافظة الحديدة
Well Rehabilitation &amp; Installing Solar-System Pumb in the IDPs Site in Al Khukhah District - Al Hodeidah Governorate</t>
  </si>
  <si>
    <t>Governorate المحافظة</t>
  </si>
  <si>
    <t>District المديرية</t>
  </si>
  <si>
    <t>IDPs Site الموقع</t>
  </si>
  <si>
    <t>Needs نشاط الاحتياج</t>
  </si>
  <si>
    <t xml:space="preserve">number العدد  </t>
  </si>
  <si>
    <t xml:space="preserve">Al Hodeidah  الحديدة  </t>
  </si>
  <si>
    <t>Al Khukhah الخوخة</t>
  </si>
  <si>
    <t>Installing a new bathroom تركيب حمام جديد</t>
  </si>
  <si>
    <t>Cleaning and maintenance kit حقيبة أدوات التنظيف والصيانة</t>
  </si>
  <si>
    <t>Water points نقاط المياه</t>
  </si>
  <si>
    <t>Protecting and deepening the camp's well, installing a submersible pump, and installing a solar energy system for it.
حماية وتعميق بئر المخيم، وتركيب مضخة غاطسة، وتركيب نظام طاقة شمسية له.</t>
  </si>
  <si>
    <t>أنشطة المأوى</t>
  </si>
  <si>
    <t>Shelter maintenance (tents, transitional) حقيبة صيانة المأوى</t>
  </si>
  <si>
    <t>Maintaining shelter (tents, transitional) (quilts) حقيبة صيانة المأوى</t>
  </si>
  <si>
    <t>أنشطة الحماية</t>
  </si>
  <si>
    <t>Providing outdoor lighting bulbs  توفير مصابيح الإضاءة الخارجية</t>
  </si>
  <si>
    <t>أنشطة المشاريع المجتمعية</t>
  </si>
  <si>
    <t>مدرسة حمزة الاساسية</t>
  </si>
  <si>
    <t>أنشطة الصيانة     أولا أنشطة المياه والإصحاح البيئي</t>
  </si>
  <si>
    <t>اعادة تأهيل بئر وتركيب منظومة ضخ بالطاقة الشمسية بالاضافة لتركيب نقاط مياه في مديرية الخوخة (في موقع جامع مخيم المجمع والركابية) - محافظة الحديدة
Well Rehabilitation &amp; Installing Solar-System Pumb in Addition to Installing Water Points in Al Khukhah District (Al Mujjamma'e &amp; Al Rikabyah camp - Mosque) - Al Hodeidah Governorate</t>
  </si>
  <si>
    <t>جدول توزيع اعمال أنشطة المشاريع في محافظة الحديدة مديرية الخوخة</t>
  </si>
  <si>
    <t>ملخص العطاء العام  : -</t>
  </si>
  <si>
    <t>م
No.</t>
  </si>
  <si>
    <t>بيان إجماليات قيمة الأعمال</t>
  </si>
  <si>
    <t>المبلغ  (رقما) دولار 
Total No. USD</t>
  </si>
  <si>
    <t>المبلغ ( كتابتا ) $
Total Writing USD</t>
  </si>
  <si>
    <t>أولا</t>
  </si>
  <si>
    <t>ثانيًا</t>
  </si>
  <si>
    <t>ثالثاً</t>
  </si>
  <si>
    <t>رابعاً</t>
  </si>
  <si>
    <t>خامسا</t>
  </si>
  <si>
    <t>سادسا</t>
  </si>
  <si>
    <t>سابعا ً</t>
  </si>
  <si>
    <t>ثامنا</t>
  </si>
  <si>
    <t>الإجمالي Total</t>
  </si>
  <si>
    <t>الاجمالي الكلي بعد التخفيض Total Total after Reduction</t>
  </si>
  <si>
    <t xml:space="preserve">أقر أنا الموقع أدناه مقدم العطاء بأني قمت قبل وضع الأسعار بالآتي: - 
1)	زيارة موقع المشروع ودراسة كل الظروف المحيطة والمؤثرة على التنفيذ وكذا أعمال التسوية , وتم وضع السعر الإجمالي يشمل تنفيذ الأعمال بجداول الكميات . 
2)	دراسة جميع مستندات العقد ( شروط تقديم العطاء - صيغة العطاء – الشروط العامة للتعاقد  – المواصفات والكميات للمشروع ) 
3)	دراسة احتياجات المشروع من المواد المختلفة وطريقة الحصول عليها والأسعار السائدة والمختلفة خلال فترة التنفيذ . 
4)	يتم تسعير جدول الكميات على أساس أن العقد مقطوعية ( وهذا يعني أنة سيتم محاسبة المقاول بأجمالي قيمة عرضة المقدم بأعلاه وأن الكميات الواردة بهذا 
الجدول هي كميات أسترشادية الغرض منها معرفة نسبة الانجاز ورفع المستخلصات للمقاول فقط ) .  </t>
  </si>
  <si>
    <t>the undersigned bidder, acknowledge that I have done the following before setting the prices: - 
1) Visit the project site and study all the surrounding conditions affecting the implementation as well as the settlement works, and the total price was set including the implementation of the works according to the quantity schedules. 
2) Study all the contract documents (bid submission conditions - bid formula - general contracting conditions - project executive drawings - specifications and quantities for the project) 
3) Study the project's needs for various materials and the method of obtaining them and the prevailing and different prices during the implementation period. 
4) The quantity schedule is priced on the basis that the contract is a lump sum (this means that the contractor will be charged for the total value of the offer submitted above and that the quantities included in this table are indicative quantities intended to know the percentage of completion and submit extracts to the contractor only</t>
  </si>
  <si>
    <t xml:space="preserve">مقدم العرض \ Supplier : </t>
  </si>
  <si>
    <t>الاسم / Name :</t>
  </si>
  <si>
    <t xml:space="preserve">التوقيع / Signature : </t>
  </si>
  <si>
    <t>الختم / Stamp :</t>
  </si>
  <si>
    <t>رقم التلفون / Phone Num:</t>
  </si>
  <si>
    <t>التاريخ / Date :</t>
  </si>
  <si>
    <t>الإجمالي</t>
  </si>
  <si>
    <t>موقع جامع مخيم المجمع والركابية</t>
  </si>
  <si>
    <t>مواقع النازحين</t>
  </si>
  <si>
    <t xml:space="preserve">موقع النازحين (مخيم الزريبة والفخري) </t>
  </si>
  <si>
    <t xml:space="preserve"> المأوى في مواقع النازحين</t>
  </si>
  <si>
    <t xml:space="preserve"> لمواقع النازحين</t>
  </si>
  <si>
    <t>الموقع</t>
  </si>
  <si>
    <r>
      <rPr>
        <b/>
        <u/>
        <sz val="16"/>
        <rFont val="Calibri"/>
        <family val="2"/>
        <scheme val="minor"/>
      </rPr>
      <t>Plastic Sheet</t>
    </r>
    <r>
      <rPr>
        <sz val="16"/>
        <rFont val="Calibri"/>
        <family val="2"/>
        <scheme val="minor"/>
      </rPr>
      <t xml:space="preserve">
Dimensions: 4x6 yard (3.5x5.35m)
Weight: approx. (3.5 - 4.5) kg 
Manufacturing: made of woven high-density black polyethylene fibers, with reinforced rims by heat sealing on all sides.
Quality: good quality</t>
    </r>
  </si>
  <si>
    <r>
      <rPr>
        <b/>
        <u/>
        <sz val="16"/>
        <rFont val="Calibri"/>
        <family val="2"/>
        <scheme val="minor"/>
      </rPr>
      <t xml:space="preserve">Wooden Pole </t>
    </r>
    <r>
      <rPr>
        <sz val="16"/>
        <rFont val="Calibri"/>
        <family val="2"/>
        <scheme val="minor"/>
      </rPr>
      <t xml:space="preserve">
50mm x 50mm x4000mm length,
Margin of tolerance:
Section size: 50mm  x50mm (± 5mm)
Length: 4000 mm (± 100 mm)
Colour: white or brown.
Quality: hard quality, heartwood
Moisture Level: dry as much as possible with moisture level (if any) must be between 9% to 15%.Shake, Cracks, free of crack as much as possible. (40% max allowed in the bundle)</t>
    </r>
  </si>
  <si>
    <r>
      <rPr>
        <b/>
        <u/>
        <sz val="16"/>
        <rFont val="Calibri"/>
        <family val="2"/>
        <scheme val="minor"/>
      </rPr>
      <t>Wooden Pole</t>
    </r>
    <r>
      <rPr>
        <sz val="16"/>
        <rFont val="Calibri"/>
        <family val="2"/>
        <scheme val="minor"/>
      </rPr>
      <t xml:space="preserve">
75mm x 75mm x3000mm length,
Margin of tolerance:
section size: 75mm  x75mm (± 5mm)
length: 3000 mm (± 30 mm)
Colour: white or brown.
Quality: hard quality, heartwood
Moisture Level: dry as much as possible with moisture level (if any) must be between 9% to 15%.Shake, Cracks, free of crack as much as possible. (40% max allowed in the bundle)</t>
    </r>
  </si>
  <si>
    <r>
      <rPr>
        <b/>
        <u/>
        <sz val="16"/>
        <rFont val="Calibri"/>
        <family val="2"/>
        <scheme val="minor"/>
      </rPr>
      <t>Wooden Plate</t>
    </r>
    <r>
      <rPr>
        <sz val="16"/>
        <rFont val="Calibri"/>
        <family val="2"/>
        <scheme val="minor"/>
      </rPr>
      <t xml:space="preserve">
100mm width x 22mm thickness x 3000mm length.
Margin tolerance:
Width: 100 mm (±4 mm)
Thickness: 22 mm (±2 mm)
Length: 3000mm (± 30mm)
Colour: white or brown.
Quality: hard quality
Moisture Level: dry as much as possible with moisture level (if any) must be between 9% to 15%. Shake, Cracks, free of cracks as much as possible (4% max allowed in the bundle)</t>
    </r>
  </si>
  <si>
    <r>
      <rPr>
        <b/>
        <u/>
        <sz val="16"/>
        <rFont val="Calibri"/>
        <family val="2"/>
        <scheme val="minor"/>
      </rPr>
      <t>Plywood panel</t>
    </r>
    <r>
      <rPr>
        <sz val="16"/>
        <rFont val="Calibri"/>
        <family val="2"/>
        <scheme val="minor"/>
      </rPr>
      <t xml:space="preserve">
Wooden plywood panel:
Quality, Malaysia 
Length, (2.44 m (± 4 cm)), 
Width, (1.22 m (± 2 cm)), 
Thickness, (9mm (± 1 mm))</t>
    </r>
  </si>
  <si>
    <r>
      <rPr>
        <b/>
        <u/>
        <sz val="16"/>
        <rFont val="Calibri"/>
        <family val="2"/>
        <scheme val="minor"/>
      </rPr>
      <t>Nails - Umbrella Type</t>
    </r>
    <r>
      <rPr>
        <sz val="16"/>
        <rFont val="Calibri"/>
        <family val="2"/>
        <scheme val="minor"/>
      </rPr>
      <t xml:space="preserve">
Steel galvanized round wire common nail (6D).
Length:2 Inch (50mm),
Diameter: 3 mm, 
Box weight:1.0kg.
Quality: good quality</t>
    </r>
  </si>
  <si>
    <t>باكت
Box</t>
  </si>
  <si>
    <r>
      <rPr>
        <b/>
        <u/>
        <sz val="16"/>
        <rFont val="Calibri"/>
        <family val="2"/>
        <scheme val="minor"/>
      </rPr>
      <t>Nylon Rope</t>
    </r>
    <r>
      <rPr>
        <sz val="16"/>
        <rFont val="Calibri"/>
        <family val="2"/>
        <scheme val="minor"/>
      </rPr>
      <t xml:space="preserve"> 
Length 30m length
Margin of tolerance:
Length: 30m (± 0.5 m).
Thickness: 8 mm (± 0.3 mm)
Type: Nylon </t>
    </r>
  </si>
  <si>
    <t>لفه
Roll</t>
  </si>
  <si>
    <r>
      <rPr>
        <b/>
        <u/>
        <sz val="16"/>
        <rFont val="Calibri"/>
        <family val="2"/>
        <scheme val="minor"/>
      </rPr>
      <t xml:space="preserve">Sisal Rope
</t>
    </r>
    <r>
      <rPr>
        <sz val="16"/>
        <rFont val="Calibri"/>
        <family val="2"/>
        <scheme val="minor"/>
      </rPr>
      <t>Length</t>
    </r>
    <r>
      <rPr>
        <b/>
        <sz val="16"/>
        <rFont val="Calibri"/>
        <family val="2"/>
        <scheme val="minor"/>
      </rPr>
      <t xml:space="preserve"> </t>
    </r>
    <r>
      <rPr>
        <sz val="16"/>
        <rFont val="Calibri"/>
        <family val="2"/>
        <scheme val="minor"/>
      </rPr>
      <t>30m length 
Margin of tolerance:
Length: 30m (± 0.5 m).
Thickness: 10 mm (± 0.5 mm)
Type: Natural Fiber</t>
    </r>
  </si>
  <si>
    <r>
      <rPr>
        <b/>
        <u/>
        <sz val="16"/>
        <rFont val="Calibri"/>
        <family val="2"/>
        <scheme val="minor"/>
      </rPr>
      <t>Saw</t>
    </r>
    <r>
      <rPr>
        <sz val="16"/>
        <rFont val="Calibri"/>
        <family val="2"/>
        <scheme val="minor"/>
      </rPr>
      <t xml:space="preserve">
Size: 550 mm blade (± 20 mm ) (22’’) blade  (hard point teeth in two different side), 
Materials: steel Stanley type
Blade thickness: 0.90 mm (±0.05mm)   
Handle: plastic</t>
    </r>
  </si>
  <si>
    <r>
      <rPr>
        <b/>
        <u/>
        <sz val="16"/>
        <rFont val="Calibri"/>
        <family val="2"/>
        <scheme val="minor"/>
      </rPr>
      <t>Hammer</t>
    </r>
    <r>
      <rPr>
        <sz val="16"/>
        <rFont val="Calibri"/>
        <family val="2"/>
        <scheme val="minor"/>
      </rPr>
      <t xml:space="preserve">
Head size: steel head 5.5 inch (13.5cm) (±7 mm) 
Head type: metal head with finger groove (claw) to remove the nails.
Mirror polished, fine polished. 
Hammer weight (incl. head and handle): 0.650kg (±0.05kg)   
Materials: carbon steel
Handle: Double colour plastic coating fiber glass handle.
Handle length: 33 cm (±3cm)  </t>
    </r>
  </si>
  <si>
    <t>مدرسة حمزة الأساسية في الخوخة</t>
  </si>
  <si>
    <r>
      <rPr>
        <b/>
        <u/>
        <sz val="20"/>
        <rFont val="Calibri"/>
        <family val="2"/>
        <scheme val="minor"/>
      </rPr>
      <t>لوحة المشروع</t>
    </r>
    <r>
      <rPr>
        <b/>
        <sz val="20"/>
        <rFont val="Calibri"/>
        <family val="2"/>
        <scheme val="minor"/>
      </rPr>
      <t xml:space="preserve">
توريد وتركيب لوحة تعريفية معدنية للمشروع طبقاً للكروكي المرفق  ويتم تركيبها في المكان الذي يحدده المهندس المشرف  بالأبعاد الموضحة  في المخطط المرفق مع مراعاة ان تكون جهتين ( انظر الرسم المرفق)  والثمن يشمل التالي:-
- تنفيذ قاعدتين خرسانة  50× 50 × 50سم  مع المعالجة بالماء وكل ما يلزم.
- قوائم اللوحة من أنابيب  مجلفنة قطر "2"  
- توريد وتثبيت  ألواح الكتابة بالأبعاد و التوزيع الموضح في المخطط المرفق وتثبيتها باللحام و سمك الألواح لا يقل عن 2.5 مم . 
- دهان ألواح  الكتابة بحسب الالوان الموضحة في النموذج المرفق  ثلاثة أوجه على الأقل والدهان  بدهان مقاوم للصدأ قبل ذلك وجهين على الأقل والخط باللون الابيض وبحسب السماكات الموضحة في النموذج المرفق 
</t>
    </r>
  </si>
  <si>
    <r>
      <rPr>
        <b/>
        <u/>
        <sz val="19"/>
        <rFont val="Calibri"/>
        <family val="2"/>
        <scheme val="minor"/>
      </rPr>
      <t xml:space="preserve">خط الضخ من المضخة الى الخزانات: قطر 1.5 هنش </t>
    </r>
    <r>
      <rPr>
        <b/>
        <sz val="19"/>
        <rFont val="Calibri"/>
        <family val="2"/>
        <scheme val="minor"/>
      </rPr>
      <t xml:space="preserve">
بالمتر الطولي: توريد وتركيب انابيب بولي ايثيلين HDPE, PE100, SDR11, قطر 1.5 هنش ضغط 10 بار طبقاً للمواصفات الالمانية (DIN 8074) (ISO 4427)  ، يشمل العمل الحفر بمسافة لاتقل عن 80 سم (في حال تربة حصوية يتم تغطية الانابيب بطبقة من الرمل الناعم سماكة لاتقل عن 20 سم)وعمل التوصيل والربط وكل الوصلات الخاصه المطلوبه من مثاليث, اكواع, رباطات, نقاصات, شد وصل وغيرها سواء عند الربط من البئر او عند الخزان والثمن يشمل عمل كل مايلزم لربط  نقطه المياه (يستحدم انابيب بلاستيكية عند نقطة المياه مع محبس تحكم عند الخزان )والعمل يتم بحسب الرسومات والمواصفات وتوجيهات المهندس المشرف, وعلى المقاول تقديم العينات لاعتمادها من قبل المهندس المشرف قبل التوريد. 
مع مواد الربط من بيب الضخ الرئيسي للمضخة من مثلث ومحابس وجلب وتحويلات مع الغراء والتمديد والتجربة </t>
    </r>
  </si>
  <si>
    <r>
      <t>ا</t>
    </r>
    <r>
      <rPr>
        <b/>
        <u/>
        <sz val="18"/>
        <rFont val="Calibri"/>
        <family val="2"/>
        <scheme val="minor"/>
      </rPr>
      <t>عمال غطاء فوهة البئر</t>
    </r>
    <r>
      <rPr>
        <b/>
        <sz val="18"/>
        <rFont val="Calibri"/>
        <family val="2"/>
        <scheme val="minor"/>
      </rPr>
      <t>:  
توريد وتركيب غطاء لفتحة البئر مصنوع من الحديد المحبب (صفيحة حديدية ذات سطح  خشن )بأبعاد 1.00*1.00متر سماكة 3 مم مع إطار من الزوايا الحديدية المطابقة من حيث المتانة والجودة للمواصفات  ومثبت على زوايا حديدية  مقاس 25*25*3مم توضع كل 50 سم مع تدعيمها بوصلات عرضية  من نفس نوع المقطع  ومثبت من الأطراف داخل المبنى الحجري بحيث يتم عمل فتحتين في منتصف الغطاء الحديدي  ذو ​​أبعاد (عرض = 80 سم ، طول = 80 سم من نفس النوع من الحديد الحبيبي يتم فتحه وإغلاقه بمفصلات متينة)فيما بقية المساحة تكون مغلقة بشكل ثابت  . ويشمل العمل جميع أعمال التركيب من اللحام والمشابك والأقفال والطلاء المقاوم للصدأ واللون المطلوب و القيام بكل ما يلزم لإنهاء العمل على أكمل وجه ووفق الأسس الفنية والصنعة وفق المخططات والمواصفات والشروط والتعليمات حسب توجيهات المهندس المشرف.</t>
    </r>
  </si>
  <si>
    <r>
      <rPr>
        <b/>
        <u/>
        <sz val="18"/>
        <rFont val="Calibri"/>
        <family val="2"/>
        <scheme val="minor"/>
      </rPr>
      <t>اعمال الرصيف حول البئر</t>
    </r>
    <r>
      <rPr>
        <b/>
        <sz val="18"/>
        <rFont val="Calibri"/>
        <family val="2"/>
        <scheme val="minor"/>
      </rPr>
      <t xml:space="preserve">:
رصف المنطقة المحيطة  حول فوهة البئر  (بعرض: 1م ) من جدار البئر  الخارجي باحجار محلية ممتازه سماكة  الحجر لا تقل عن 20سم   ويجب ان تكون المونه الاسمنتيه للمباني بنسبة خلط  (1:3) اسمنت ورمل مع الرش مرتين يوميا ولمدة ثلاثة ايام  على ان تنفذ اطراف الرصف على هيئة بردورات  بارتفاع 35 سم وميول مناسب لتصريف المياه والسعر يشمل كل ما يلزم تنفيذه وبحسب المواصفات المطلوبة والرسومات المرفقة. </t>
    </r>
  </si>
  <si>
    <r>
      <rPr>
        <b/>
        <u/>
        <sz val="18"/>
        <rFont val="Calibri"/>
        <family val="2"/>
        <scheme val="minor"/>
      </rPr>
      <t>اعمال مباني الحجر المربوع لحماية فوهة البئر</t>
    </r>
    <r>
      <rPr>
        <sz val="18"/>
        <rFont val="Calibri"/>
        <family val="2"/>
        <scheme val="minor"/>
      </rPr>
      <t>:
مباني  بالاحجارالمربوعة لجدران طواية البئر من الأحجار الممتازة (محلية) بابعاد (طول: 4 م  , ارتفاع :1.50 م , عرض : 0.4 م ) بناء بشكل دائري على طول محيط البئر ، على ان تكون احجار البناء من الاحجالر البازلتية الغير مشرخة او من احجار المنطقة والعمل يشمل تكحيل المباني الضاهرة لجدار حماية البئر بالمونة الأسمنتية من الجهتين مع الميسم  ( للتكحيل)  بنسبة خلط  (1:3) اسمنت ورمل   مع  الرش ,   وبحسب الرسومات المرفقة.</t>
    </r>
  </si>
  <si>
    <r>
      <rPr>
        <b/>
        <u/>
        <sz val="18"/>
        <rFont val="Calibri"/>
        <family val="2"/>
        <scheme val="minor"/>
      </rPr>
      <t>اعمال الحفر اليدوي لتعميق البئر مع التلبيس</t>
    </r>
    <r>
      <rPr>
        <sz val="18"/>
        <rFont val="Calibri"/>
        <family val="2"/>
        <scheme val="minor"/>
      </rPr>
      <t>:  
 اعمال الحفر ، العمق * العرض * الطول 15 م *1 م * 1 م. وتلبيس الجدران بالخرسانة لمنعها من التهدف
والعمل يشمل احضار شفاط لإخراج المياه قبل واثناء الحفر مع التخلص من ناتج الحفر ونقل المخلفات بعيدا من مجاري السيول وعمل كل ما يلزم لتنفيذ البند وبحسب الرسومات المرفقة. 
ملاحظة:
تربة المنطقة ساحلية,سهلة الحفر</t>
    </r>
  </si>
  <si>
    <r>
      <rPr>
        <b/>
        <u/>
        <sz val="18"/>
        <rFont val="Calibri"/>
        <family val="2"/>
        <scheme val="minor"/>
      </rPr>
      <t xml:space="preserve">نظام التأريض
</t>
    </r>
    <r>
      <rPr>
        <b/>
        <sz val="18"/>
        <rFont val="Calibri"/>
        <family val="2"/>
        <scheme val="minor"/>
      </rPr>
      <t>توريد نظام التأريض وتركيبه واختباره وتشغيله وفقًا للمواصفات الفنية بما في ذلك الكابلات وعروات الكابلات وقضبان التأريض وجميع الملحقات المطلوبة
- يجب تأريض كل هيكل مصفوفة من الوحدات الكهروضوئية بشكل صحيح;
- يجب تأريض جميع الأغلفة/الحماية المعدنية للنظام ومكوناته تأريضًا كاملا;
-حفرة التأريض.
- تركيب التأريض وفقًا للوائح الأسلاك IEE، BS 7671
- يجب أن تكون جميع المواد الموصلة من النحاس.
- يجب أن يكون حجم الموصل وفقًا لجدول مواصفات IEE - BS 7671 - IEC 60365-5-54</t>
    </r>
  </si>
  <si>
    <r>
      <rPr>
        <b/>
        <u/>
        <sz val="18"/>
        <rFont val="Calibri"/>
        <family val="2"/>
        <scheme val="minor"/>
      </rPr>
      <t xml:space="preserve">صندوق قواطع تيار مستمر البطارية
</t>
    </r>
    <r>
      <rPr>
        <b/>
        <sz val="18"/>
        <rFont val="Calibri"/>
        <family val="2"/>
        <scheme val="minor"/>
      </rPr>
      <t xml:space="preserve">توريد وتركيب واختبار وتشغيل صندوق قواطع التيار المستمر للبطارية يحتوي على :
- 1 * 250 * 250 أمبير </t>
    </r>
    <r>
      <rPr>
        <b/>
        <sz val="18"/>
        <rFont val="Calibri"/>
        <family val="2"/>
      </rPr>
      <t>²</t>
    </r>
    <r>
      <rPr>
        <b/>
        <sz val="18"/>
        <rFont val="Calibri"/>
        <family val="2"/>
        <scheme val="minor"/>
      </rPr>
      <t>P قواطع تيار مستمر (للداخل والخارج)
- تيار مستمر 1000 فولت، 10 كيلو أمبير؛
- الصندوق بما في ذلك جميع الملحقات المطلوبة.</t>
    </r>
  </si>
  <si>
    <r>
      <rPr>
        <b/>
        <u/>
        <sz val="18"/>
        <rFont val="Calibri"/>
        <family val="2"/>
        <scheme val="minor"/>
      </rPr>
      <t xml:space="preserve">كابلات التيار المتردد
</t>
    </r>
    <r>
      <rPr>
        <b/>
        <sz val="18"/>
        <rFont val="Calibri"/>
        <family val="2"/>
        <scheme val="minor"/>
      </rPr>
      <t>توريد وتركيب واختبار وتشغيل كابلات التيار المتردد بالمقاسات المناسبة لتركيبها وتشغيلها بطول 7 متر
نوع مجدول، معتمد من TUV ، مادة عازلة مزدوجة من مادة 1kV XPLE/PVC/CU
- يجب حماية جميع الأسلاك المكشوفة ، باستخدام ترنكي حجم مناسب مع التثبيت
- كبلات نحاسية مرنة أحادية أو متعددة النواة معزولة ب XLPE أو بولي كلوريد الفينيل PVC ، مطابقة للمواصفة IEC 60227 و IEC 60502 ;
- يجب إجراء توصيلات أطراف الكابلات من خلال عروات أو أطراف مناسبة، مع تجعيدها بشكل صحيح وباستخدام غدد الكابلات.</t>
    </r>
  </si>
  <si>
    <r>
      <rPr>
        <b/>
        <u/>
        <sz val="18"/>
        <rFont val="Calibri"/>
        <family val="2"/>
        <scheme val="minor"/>
      </rPr>
      <t xml:space="preserve">كابلات التيار المستمر
</t>
    </r>
    <r>
      <rPr>
        <b/>
        <sz val="18"/>
        <rFont val="Calibri"/>
        <family val="2"/>
        <scheme val="minor"/>
      </rPr>
      <t>توريد كابلات التيار المستمر وتركيبها واختبارها وتشغيلها 1 كيلوفولت، نحاس مرن مجدول حسب EN 60228 ، معتمد من TUV . وبحسب المقاسات التالية:
- (1C*10 مم مربع ) بطول 30متر لون أحمر ,  - (1C*10 مم مربع ) بطول 30متر لون أسود, للتوصيل من الالواح الى العاكس/ منظم الشحن
- (1 * 35 مم</t>
    </r>
    <r>
      <rPr>
        <b/>
        <sz val="18"/>
        <rFont val="Calibri"/>
        <family val="2"/>
      </rPr>
      <t>²</t>
    </r>
    <r>
      <rPr>
        <b/>
        <sz val="18"/>
        <rFont val="Calibri"/>
        <family val="2"/>
        <scheme val="minor"/>
      </rPr>
      <t xml:space="preserve"> ) بطول 5 متر, لون أحمر 1000 فولت مرن للتوصيل بين قاطع التيار المستمر والبطاريات ويتم توصيل الطرف عبر عروات/أطراف مناسبة.
- (1 * 35 مم² )  بطول 5 متر, لون أسود 1000 فولت مرن للتوصيل بين قاطع التيار المستمر والبطاريات ويتم توصيل الطرف عبر عروات/أطراف مناسبة.
</t>
    </r>
    <r>
      <rPr>
        <b/>
        <u/>
        <sz val="18"/>
        <rFont val="Calibri"/>
        <family val="2"/>
        <scheme val="minor"/>
      </rPr>
      <t>العزل:</t>
    </r>
    <r>
      <rPr>
        <b/>
        <sz val="18"/>
        <rFont val="Calibri"/>
        <family val="2"/>
        <scheme val="minor"/>
      </rPr>
      <t xml:space="preserve">
البولي أوليفين الحراري الخالي من الهالوجين. السترة: منخفضة الدخان وغير مهلجنة، ومثبطة للهب ومقاومة للزيوت والتآكل والمواد الكيميائية ومقاومة لأشعة الشمس تتوافق مع UL 44، UL 854 .
- يجب حماية جميع الأسلاك المكشوفة ، باستخدام ترنكي او انابيب مقاس مناسب مع التثبيت
يجب إجراء توصيلات أطراف الكابلات من خلال عروات أو أطراف مناسبة، مع تجعيدها بشكل صحيح.</t>
    </r>
  </si>
  <si>
    <r>
      <t xml:space="preserve">صندوق قواطع التيار المستمر( DC)
</t>
    </r>
    <r>
      <rPr>
        <b/>
        <sz val="18"/>
        <rFont val="Calibri"/>
        <family val="2"/>
        <scheme val="minor"/>
      </rPr>
      <t>توريد صندوق قواطع التيار المستمر وتركيبه واختباره وتشغيله :
قواطع 63 أمبير مع فيوزات الحماية، مع توريد وتركيب طبلون مع ملحقاته.</t>
    </r>
  </si>
  <si>
    <r>
      <rPr>
        <b/>
        <u/>
        <sz val="18"/>
        <rFont val="Calibri"/>
        <family val="2"/>
        <scheme val="minor"/>
      </rPr>
      <t xml:space="preserve">صندوق البطاريات
</t>
    </r>
    <r>
      <rPr>
        <b/>
        <sz val="18"/>
        <rFont val="Calibri"/>
        <family val="2"/>
        <scheme val="minor"/>
      </rPr>
      <t xml:space="preserve">
توريد ونقل وتركيب صندوق حديد للبطاريات والانفرتر مكون شبك ديمن بسمك 5مم  و شلمانات لاتقل عن 1.5 هنش * 5مم على ان تكون بطول 165 سم وعرض 120 سم وعمق الصندوق يعتمد على حجم الطاريات محققاً الحماية للنظام من العبث ويمكن أعمال الصيانة بسهولة ويسر . 
على ان يتم طلاء الصندق باللون الابيض ورسم شعار المنظمة علية  ويشمل كل ما يلزم  لانهاء العمل بالشكل المطلوب  و حسب توجيهات المهندس .
</t>
    </r>
  </si>
  <si>
    <r>
      <t xml:space="preserve">عاكس البطارية,10 كيلووات
</t>
    </r>
    <r>
      <rPr>
        <b/>
        <sz val="18"/>
        <rFont val="Calibri"/>
        <family val="2"/>
        <scheme val="minor"/>
      </rPr>
      <t>توريد وتركيب واختبار وتشغيل محول أحادي الطور بموجة جيبية نقية 240 فولت، 50 هرتز، بما في ذلك جميع الملحقات المطلوبة للتركيب والتشغيل وفقًا للمواصفات الفنية التالية:
- يجب أن لا تقل فترة ضمان المنتج عن 5 سنوات.  - يجب أن ينتج العاكس شكل موجة جيبية نقية مع توفير شاحن بطارية
- يجب أن يكون تردد الإخراج 50 هرتز؛  - معامل القدرة 1 ؛  - درجة حرارة التشغيل القصوى 0 - 55 درجة مئوية؛  
- جهد الدخل الكهروضوئي 100 - 500 فولت؛ - جهد رانج إم بي تي 125 - 425 فولت؛  - مدخلات التيار المستمر: 48 فولت تيار مستمر و 190 أمبير;  - يجب أن يكون التشوه التوافقي الكلي أقل من 3 ;%  - مصممة للحاوية الداخلية IP 20 ;
- يجب ألا تقل الكفاءة القصوى عن 90 % عند التحميل الكامل; 
- يجب أن يكون معتمد لتلبية علامة CE و UL على الأقل ومطابق لمواصفات IEC 62109 ;
- يجب أن يكون الجهاز مزود بمؤشرات LED وشاشة LCD ;   - يجب أن يسمح بضبط جهد البطارية وتيار الشحن;
- يجب أن يسمح الجهاز بالاتصال بالشبكة و/أو المولد  - يجب أن يكون الجهاز مدمجًا مع إضاءة المدخلات الكهروضوئية والحماية من التيار الزائد والجهد الزائد والطفرة والقصور في التيار;
- يجب أن تتضمن وظيفة الشحن للعاكس/الشاحن وظيفة شحن البطارية؛ ويجب أن يكون العاكس موصولا بطرق تستفيد من وظيفة شحن بطارية العاكس إذا كان التركيب يتضمن إما طاقة التيار الكهربائي أو المولد;
- وسائل الحماية المطلوبة: الحمل الزائد للتيار المتردد وقصر دائرة الحمل، والجهد الزائد، والسخونة الزائدة، والقطبية العكسية للبطارية; - يجب أن يكون مزود بــ  MPPT (نوع تتبع نقطة الطاقة القصوى (MPPT) ) بكفاءة لا تقل عن 92 ;%</t>
    </r>
  </si>
  <si>
    <r>
      <t xml:space="preserve">بطاريات الطاقة الشمسية (بطاريات ليثيوم فوسفات الحديد LIFE PO4)
</t>
    </r>
    <r>
      <rPr>
        <b/>
        <sz val="18"/>
        <rFont val="Calibri"/>
        <family val="2"/>
        <scheme val="minor"/>
      </rPr>
      <t>توريد وتركيب واختبار وتشغيل بطارية ليثيوم فوسفات الحديد LIFE PO4 يجب أن يكون جهد بنك الليثيوم فوسفات الحديد 
سعة البطارية 100 أمبير, 48 فولت.
- يجب أن تكون البطاريات ذات خلية 48 فولت، الجهد المقنن 51.1 فولت.
- يجب ألا يقل العمر الدوري للبطارية عن 6000 دورة على الأقل عند عمق تفريغ 80 % من التفريغ ) DOD ( و 8000 دورة عند عمق تفريغ 50 ( % DOD ;)
- أداء موثوق به في درجات حرارة تشغيل عالية تصل إلى 50 درجة مئوية;
- يجب أن تستخدم الأسلاك الموصولة بالبطاريات عروات أو أطراف توصيل ذات حجم مناسب ومقيّم وأجهزة مناسبة؛ يجب تركيب البطارية في مكان آمن وجيد للتهوية، أو في صندوق خارجي بالحماية اللازمة;
- اختياري لشاشة LCD أو الاتصال;
- يجب أن يكون ضمان المنتج 5 سنوات؛ يجب تقديم شهادات الضمان من الشركة المصنعة.</t>
    </r>
  </si>
  <si>
    <r>
      <rPr>
        <b/>
        <u/>
        <sz val="18"/>
        <rFont val="Calibri"/>
        <family val="2"/>
        <scheme val="minor"/>
      </rPr>
      <t>قواعد الألواح</t>
    </r>
    <r>
      <rPr>
        <b/>
        <sz val="18"/>
        <rFont val="Calibri"/>
        <family val="2"/>
        <scheme val="minor"/>
      </rPr>
      <t xml:space="preserve">
توريد وتركيب قاعدة لحمل الألواح ثابتة من الحديد المجلفن الحديد مقطع C للقوائم والخاوي مع الفلنجات للربط وتثبيت الألواح على الهيكل باستخدام الحديد المبطط بشكل حرف يو مع مسمار شد  و المطلي بثلاث طبقات طلاء ضد الصداء على أن يحقق زاوية ميل 15 درجة وموجه بإتجاه الشمال . ويرتفع من على السطح من الجهة الجنوبية بـ 30 سم ويضاف هذا الإرتفاع إلى الإرتفاع في الجهة الشمالية بما يؤكد عدم أختلال زاوية الميل . ويكون مثبتا على سطح المبنى بكتل خرسانية ذات أبعاد 50 *50 * 50 محتوية على الأنكر بولت وتثبت قواعد الهيكل على فلنشات ونت وويسر مناسب . وتكون سماكة حديد الهيكل لا تقل عن 4.5 ملم وتثبت عليه الألواح من الأسفل بواسطة مسامير مع نت فلينج . مع ترك مسافة بين الألواح لتخلل الرياح وتحمل ضغوط الرياح بسرعة 150 كم / ساعة يسلم رسم توضيحي للهيكل الحديدي للمهندس المشرف قبل التنفيذ للموافقة والمصادقة .</t>
    </r>
  </si>
  <si>
    <r>
      <rPr>
        <b/>
        <u/>
        <sz val="18"/>
        <rFont val="Calibri"/>
        <family val="2"/>
        <scheme val="minor"/>
      </rPr>
      <t xml:space="preserve">وحدة الطاقة الشمسية الكهروضوئية
</t>
    </r>
    <r>
      <rPr>
        <b/>
        <sz val="18"/>
        <rFont val="Calibri"/>
        <family val="2"/>
        <scheme val="minor"/>
      </rPr>
      <t xml:space="preserve">
توريد وتركيب واختبار وتشغيل ألواح الطاقة الشمسية التي لا تقل قدرتها عن 600 وات و 144 خلية من النوع N ، ويجب أن تكون من نوع أحادي البلورية أو متعدد البلورية.
- يجب أن يتوافق نوع الوحدة مع معايير CE و IEC 61215 أو IEC 61730 أو IEC 61701 أو ما يعادلها;
- يجب أن تكون كفاءة تحويل الوحدة مساوية أو أكبر من 19 % بموجب STC ؛
- يجب أن تكون الوحدة مزودة بصندوق توصيل مع IP67 ;
- يجب أن تعمل الوحدة الكهروضوئية بشكل مرضٍ في درجات حرارة تتراوح بين - 40 درجة مئوية إلى + 85 درجة مئوية;
- يجب أن تكون طاقة الخرج المقدرة لأي وحدة مزودة ذات قدرة تحمل 0 - 5 وات; - يجب أن تكون الوحدة مزودة بصندوق تقاطع مع IP67 ; - يجب ألا يقل جهد التيار المستمر للوحدة الموردة عن 700 فولت تيار مستمر;- يجب ألا تقل مدة ضمان المنتج عن 15 عامًا.
مع عمل كل ما يلزم لتبيثت وتركيب الالواح الشمسية بحسب أصول العمل الفنية و تعليمات المهندس المشرف .</t>
    </r>
  </si>
  <si>
    <r>
      <rPr>
        <b/>
        <u/>
        <sz val="20"/>
        <color rgb="FFFF0000"/>
        <rFont val="Calibri"/>
        <family val="2"/>
        <scheme val="minor"/>
      </rPr>
      <t xml:space="preserve"> ملاحظات هامة </t>
    </r>
    <r>
      <rPr>
        <b/>
        <sz val="20"/>
        <rFont val="Calibri"/>
        <family val="2"/>
        <scheme val="minor"/>
      </rPr>
      <t xml:space="preserve">
1- يجب قراءة جدول الكميات والمواصفات الفنية لكل بند و اي تفاصيل لم تذكر او تتضمن في جداول الكميات ووضحت في الرسومات او طلبت من المهندس المشرف </t>
    </r>
    <r>
      <rPr>
        <b/>
        <sz val="20"/>
        <color indexed="8"/>
        <rFont val="Calibri"/>
        <family val="2"/>
        <scheme val="minor"/>
      </rPr>
      <t>تعتبر محملة على البنود والأسعار و ي</t>
    </r>
    <r>
      <rPr>
        <b/>
        <sz val="20"/>
        <rFont val="Calibri"/>
        <family val="2"/>
        <scheme val="minor"/>
      </rPr>
      <t>جب على المقاول تنفيذها</t>
    </r>
    <r>
      <rPr>
        <b/>
        <sz val="20"/>
        <color indexed="10"/>
        <rFont val="Calibri"/>
        <family val="2"/>
        <scheme val="minor"/>
      </rPr>
      <t xml:space="preserve">.
</t>
    </r>
    <r>
      <rPr>
        <b/>
        <sz val="20"/>
        <color indexed="8"/>
        <rFont val="Calibri"/>
        <family val="2"/>
        <scheme val="minor"/>
      </rPr>
      <t xml:space="preserve">2- يجب </t>
    </r>
    <r>
      <rPr>
        <b/>
        <sz val="20"/>
        <rFont val="Calibri"/>
        <family val="2"/>
        <scheme val="minor"/>
      </rPr>
      <t>طلب الموافقة المسبقة من المهندس المشرف على نوعية المواد ومطابقتها للشر</t>
    </r>
    <r>
      <rPr>
        <b/>
        <sz val="20"/>
        <color indexed="8"/>
        <rFont val="Calibri"/>
        <family val="2"/>
        <scheme val="minor"/>
      </rPr>
      <t>وط قبل التوريد</t>
    </r>
    <r>
      <rPr>
        <b/>
        <sz val="20"/>
        <rFont val="Calibri"/>
        <family val="2"/>
        <scheme val="minor"/>
      </rPr>
      <t>.
3- يجب أن يتم توريد جميع المتطلبات الأساسية للمشروع من قبل مصنعين عالميين مشهورين وذات جودة عالية درجة أولى ومعايير معتمدة وشهادة اختبار معتمدة ويشمل ذلك وليس حصرا: الالواح الشمسية والانفرتر والبطاريات والكابلات والقواطع واللوحات الكهربائية .
4-كلا اللغتين للبنود ملزمة للمقاول وسعر كل بند يشمل كل مايلزم لاتمام الغرض من البند وكافة متطلباته</t>
    </r>
  </si>
  <si>
    <r>
      <t xml:space="preserve">توريد وتركيب نقاط مياه في مواقع النازحين حيث تتكون كل نقطة من التالي:
عدد 1 خزان مياه بلاستيك ثلاث طبقات سعة 2000 لتر
عدد 0.5 ماسورة بلاستيك 0.75 هنش, 1/2 ضغط , طول 3 متر نوعية (حار وبارد) 
عدد 1 محبس رئيسي حديد 0.75 هنش
عدد 2 مثلوث بلاستيك 0.75
عدد 2 ركب بلاستيك 90 درجة  
عدد 1 علبه صغيرغراء مواسير بلاستيك
عدد 3 وصله بتريت لتركيب حنفيات المياه
عدد 2 تيب (شليشان) للمواسير والحنفيات
سلسلة طول 5 متر حجم وسط لتثبيت الخزان
</t>
    </r>
    <r>
      <rPr>
        <b/>
        <sz val="18"/>
        <color rgb="FFFF0000"/>
        <rFont val="Calibri"/>
        <family val="2"/>
        <scheme val="minor"/>
      </rPr>
      <t>يشمل السعر جميع الأعمال اللازمة لإنهاء البند طبقاً للمواصفات الفنية والرسومات المرفقة</t>
    </r>
  </si>
  <si>
    <r>
      <rPr>
        <b/>
        <u/>
        <sz val="18"/>
        <rFont val="Calibri"/>
        <family val="2"/>
        <scheme val="minor"/>
      </rPr>
      <t>اعمال قواعد الخزانات</t>
    </r>
    <r>
      <rPr>
        <b/>
        <sz val="18"/>
        <rFont val="Calibri"/>
        <family val="2"/>
        <scheme val="minor"/>
      </rPr>
      <t xml:space="preserve">
توريد وتثبيت قواعد حديد بأبعاد 1.3*1.3 متر وارتفاع 1 متر للخزانات, الحديد المستخدم كما يلي:
- الاطار شلمنات 2 انش سماكة 5 ملم
- القواطع شلمنات 1.5 انش سماكة 5 ملم
- التدعيمات العرضية مبسط (مقطع مستطيل) 1.5 انش سماكة 4 ملم
- ارجل القواعد مواسير خاوي قطر 1.5 انش سماكة 5 ملم , جميع مقاطع القاعدة سيتم طلائها بطبقة اساس بريمر وطبقة طلاء زرقاء مقاومة للظروف المناخية, يتم تثبت ارجل القواعد بخرسانة عادية (رتبة 15, نسبة خلط 1:4:8 , مقاومة 15 ميجابسكال ) بأبعاد (0.2 * 0.3 * 0.3 م), يشمل السعر الحفر مكان ارجل القواعد في اي نوع من انواع التربة بأبعاد (0.2 * 0.3 * 0.3 م), وعمل حوض من البلك بأبعاد 1.5*0.70 م مع طبقة نظافة داخلة سماكة 5 سم وماسورة تصريف.
</t>
    </r>
    <r>
      <rPr>
        <b/>
        <sz val="18"/>
        <color rgb="FFFF0000"/>
        <rFont val="Calibri"/>
        <family val="2"/>
        <scheme val="minor"/>
      </rPr>
      <t xml:space="preserve">مزيد من التفاصيل في المواصفات الفتية والرسومات المرفقة </t>
    </r>
  </si>
  <si>
    <t>موقع مخيم الزريبة والفخري</t>
  </si>
  <si>
    <t>العدد</t>
  </si>
  <si>
    <t xml:space="preserve">اسم الموقع </t>
  </si>
  <si>
    <t>المديرية</t>
  </si>
  <si>
    <t>المحافظة</t>
  </si>
  <si>
    <t xml:space="preserve">Al Khukhah
الخوخة </t>
  </si>
  <si>
    <t>Al Hodeidah
الحديدة</t>
  </si>
  <si>
    <t>اسم الاحتياج</t>
  </si>
  <si>
    <t xml:space="preserve">العدد المطلوب </t>
  </si>
  <si>
    <t>District Name   المديرية</t>
  </si>
  <si>
    <t xml:space="preserve">IDPs Site Name اسم الموقع </t>
  </si>
  <si>
    <t xml:space="preserve"> بناء حمامات</t>
  </si>
  <si>
    <r>
      <rPr>
        <b/>
        <u/>
        <sz val="18"/>
        <rFont val="Calibri"/>
        <family val="2"/>
        <scheme val="minor"/>
      </rPr>
      <t xml:space="preserve">أعمال التسوية والحفروالردم
</t>
    </r>
    <r>
      <rPr>
        <b/>
        <sz val="18"/>
        <rFont val="Calibri"/>
        <family val="2"/>
        <scheme val="minor"/>
      </rPr>
      <t xml:space="preserve">
التسوية وإزالة أي عوائق موجودة في موقع التنفيذ بابعاد (1.2*1.2 متر للحمام و1.4*1.4 متر للبيارة ) بارتفاع 10 سم، وازالة مخلفات مواد البناء إلى الموقع المحدد حسب توجيهات المهندس. يشمل السعر تنظيف موقع المشروع من جميع الأوساخ أو أي تربة علوية غير مطلوبة  وتسوية الموقع والحفر في كل انواع التربة لأساسات اعمدة الحمام وعددها 4 بابعاد (0.3*0.3 متر طول-عرض وعمق 0.2 متر) و حفرة تصريف المجاري " بيارة" بابعاد (1.2*1.2 متر طول-عرض وعمق لا يقل عن 1.5 متر) وماسورة التصريف ابعاد (1.5*0.12 متر طول-عرض وعمق لا يقل عن 0.2 متر وميول 1/100)    و السعر يشمل الردم و ازالة المخلفات من موقع العمل الى المكان التي يحددة المهندس وعمل جميع ما يلزم لإنهاء العمل على أكمل وجه حسب الرسومات والمواصفات والأصول الفنية والمصنعية والشروط والتعليمات  وتوجيهات المهندس المشرف.</t>
    </r>
  </si>
  <si>
    <t xml:space="preserve"> أعمدة انارة </t>
  </si>
  <si>
    <t>الاحتياج</t>
  </si>
  <si>
    <t>العدد المطلوب</t>
  </si>
  <si>
    <t>Al Hodeidah 
الحديدة</t>
  </si>
  <si>
    <t xml:space="preserve">اسم الاحتياج </t>
  </si>
  <si>
    <t xml:space="preserve"> نقاط ماء</t>
  </si>
  <si>
    <t>صيانة المأوى</t>
  </si>
  <si>
    <r>
      <rPr>
        <b/>
        <u/>
        <sz val="18"/>
        <rFont val="Arial Narrow"/>
        <family val="2"/>
      </rPr>
      <t>المطرقة:</t>
    </r>
    <r>
      <rPr>
        <b/>
        <sz val="18"/>
        <rFont val="Arial Narrow"/>
        <family val="2"/>
      </rPr>
      <t xml:space="preserve">
حجم الرأس: رأس فولاذي 5.5 بوصة (13.5 سم) (± 7 مم)
نوع الرأس: رأس معدني به أخدود للإصبع (مخلب) لإزالة المسامير. مصقول كالمرآة، مصقول ناعمًا.
وزن المطرقة (بما في ذلك الرأس والمقبض): 0.650 كجم (±0.05 كجم)
المواد: فولاذ كربوني
المقبض: مقبض من الألياف الزجاجية مطلي بالبلاستيك بلونين.
طول المقبض: 33 سم (±3 سم)</t>
    </r>
  </si>
  <si>
    <r>
      <rPr>
        <b/>
        <u/>
        <sz val="18"/>
        <rFont val="Arial Narrow"/>
        <family val="2"/>
      </rPr>
      <t>المنشار:</t>
    </r>
    <r>
      <rPr>
        <b/>
        <sz val="18"/>
        <rFont val="Arial Narrow"/>
        <family val="2"/>
      </rPr>
      <t xml:space="preserve">
الحجم: شفرة بطول 550 مم (± 20 مم) (22 بوصة) (أسنان ذات نقطة صلبة على جانبين مختلفين)،
المواد: فولاذ من نوع ستانلي
سمك الشفرة: 0.90 مم (± 0.05 مم)
المقبض: بلاستيك</t>
    </r>
  </si>
  <si>
    <r>
      <rPr>
        <b/>
        <u/>
        <sz val="18"/>
        <rFont val="Arial Narrow"/>
        <family val="2"/>
      </rPr>
      <t>حبل السيزال:</t>
    </r>
    <r>
      <rPr>
        <b/>
        <sz val="18"/>
        <rFont val="Arial Narrow"/>
        <family val="2"/>
      </rPr>
      <t xml:space="preserve">
طول 30 متر
هامش التسامح:
الطول: 30 متر (± 0.5 متر).
السمك: 10 مم (± 0.5 مم)
النوع: ألياف طبيعية</t>
    </r>
  </si>
  <si>
    <r>
      <rPr>
        <b/>
        <u/>
        <sz val="18"/>
        <rFont val="Arial Narrow"/>
        <family val="2"/>
      </rPr>
      <t>حبل النايلون:</t>
    </r>
    <r>
      <rPr>
        <b/>
        <sz val="18"/>
        <rFont val="Arial Narrow"/>
        <family val="2"/>
      </rPr>
      <t xml:space="preserve">
طول : 30 متر
هامش التسامح:
الطول: 30 متر (± 0.5 متر).
السمك: 8 مم (± 0.3 مم)
النوع: نايلون</t>
    </r>
  </si>
  <si>
    <r>
      <rPr>
        <b/>
        <u/>
        <sz val="18"/>
        <rFont val="Calibri"/>
        <family val="2"/>
        <scheme val="minor"/>
      </rPr>
      <t>مسامير مظلة</t>
    </r>
    <r>
      <rPr>
        <b/>
        <sz val="18"/>
        <rFont val="Calibri"/>
        <family val="2"/>
        <scheme val="minor"/>
      </rPr>
      <t xml:space="preserve">
مسامير مظلة مجلفن 
الطول: 2 بوصة (50 مم)،
القطر: 3 مم،
وزن الصندوق: 1.0 كجم.
الجودة: جودة جيدة</t>
    </r>
  </si>
  <si>
    <r>
      <rPr>
        <b/>
        <u/>
        <sz val="18"/>
        <rFont val="Calibri"/>
        <family val="2"/>
        <scheme val="minor"/>
      </rPr>
      <t>الواح ابلكش</t>
    </r>
    <r>
      <rPr>
        <b/>
        <sz val="18"/>
        <rFont val="Calibri"/>
        <family val="2"/>
        <scheme val="minor"/>
      </rPr>
      <t xml:space="preserve">
خشب ابلكش صناعه ماليزي درجة اولى
الطول (2.44م </t>
    </r>
    <r>
      <rPr>
        <b/>
        <sz val="18"/>
        <rFont val="Calibri"/>
        <family val="2"/>
      </rPr>
      <t>± 4سم)
 العرض (1.22م ± 2سم)
 السماكة (9مم ± 1مم)</t>
    </r>
  </si>
  <si>
    <r>
      <rPr>
        <b/>
        <u/>
        <sz val="20"/>
        <rFont val="Calibri"/>
        <family val="2"/>
        <scheme val="minor"/>
      </rPr>
      <t xml:space="preserve"> الالواح الخشبية</t>
    </r>
    <r>
      <rPr>
        <b/>
        <sz val="20"/>
        <rFont val="Calibri"/>
        <family val="2"/>
        <scheme val="minor"/>
      </rPr>
      <t xml:space="preserve">
مقاس 10*2.2 سم طول 3 متر:
سماحية الابعاد:
العرض: 10 سم (±4 مم), السماكة: 2.2 سم (±2 مم), الطول: 3 متر (± 30 مم)
اللون: أبيض أو بني., الجودة: نوعية صلبة ممتازه
نسبة الرطوبة والشقوق: جاف قدر الإمكان مع مستوى رطوبة (إن وجد) يجب أن يكون بين 9% إلى 15%.خالٍ من الشقوق قدر الإمكان. (يُسمح بحد أقصى 4% في الحزمة)</t>
    </r>
  </si>
  <si>
    <r>
      <rPr>
        <b/>
        <u/>
        <sz val="20"/>
        <rFont val="Calibri"/>
        <family val="2"/>
        <scheme val="minor"/>
      </rPr>
      <t xml:space="preserve"> المرابيع الخشبية</t>
    </r>
    <r>
      <rPr>
        <b/>
        <sz val="20"/>
        <rFont val="Calibri"/>
        <family val="2"/>
        <scheme val="minor"/>
      </rPr>
      <t xml:space="preserve">
مقاس7.5*7.5سم طول 3 متر:
سماحية الابعاد:
حجم المقطع: 7.5 سم × 7.5 سم, 3 متر الطول: 3 متر (± 30 مم)
اللون: أبيض أو بني, الجودة: نوعية صلبة ممتازه
نسبة الرطوبة والشقوق: جاف قدر الإمكان مع مستوى رطوبة (إن وجد) يجب أن يكون بين 9% إلى 15%.خالٍ من الشقوق قدر الإمكان. (يُسمح بحد أقصى 40% في الحزمة)</t>
    </r>
  </si>
  <si>
    <r>
      <rPr>
        <b/>
        <u/>
        <sz val="18"/>
        <rFont val="Calibri"/>
        <family val="2"/>
        <scheme val="minor"/>
      </rPr>
      <t>المرابيع الخشبية</t>
    </r>
    <r>
      <rPr>
        <b/>
        <sz val="18"/>
        <rFont val="Calibri"/>
        <family val="2"/>
        <scheme val="minor"/>
      </rPr>
      <t xml:space="preserve">
مقاس 5*5 سم طول 4 متر:
سماحية الابعاد:
حجم المقطع: 5 سم × 5 سم, (± 5 مم)
الطول: 4 متر (± 100 مم)
اللون: أبيض أو بني., الجودة: نوعية صلبة ممتازه
نسبة الرطوبة والشقوق: جاف قدر الإمكان مع مستوى رطوبة (إن وجد) يجب أن يكون بين 9% إلى 15%.خالٍ من الشقوق قدر الإمكان. (يُسمح بحد أقصى 40% في الحزمة)</t>
    </r>
  </si>
  <si>
    <r>
      <rPr>
        <b/>
        <u/>
        <sz val="24"/>
        <rFont val="Calibri"/>
        <family val="2"/>
        <scheme val="minor"/>
      </rPr>
      <t xml:space="preserve"> طرابيل بلاستك:</t>
    </r>
    <r>
      <rPr>
        <b/>
        <sz val="24"/>
        <rFont val="Calibri"/>
        <family val="2"/>
        <scheme val="minor"/>
      </rPr>
      <t xml:space="preserve">
الأبعاد: 4×6 ياردة (3.5×5.35 متر), الوزن: تقريبًا (3.5 - 4.5) كجم
التصنيع: مصنوع من ألياف البولي إيثيلين السوداء عالية الكثافة المنسوجة، مع حواف معززة بالعزل الحراري على جميع الجوانب., الجودة: نوعية جيده</t>
    </r>
  </si>
  <si>
    <r>
      <rPr>
        <b/>
        <u/>
        <sz val="18"/>
        <color rgb="FFFF0000"/>
        <rFont val="Calibri"/>
        <family val="2"/>
        <scheme val="minor"/>
      </rPr>
      <t xml:space="preserve"> ملاحظات هامة </t>
    </r>
    <r>
      <rPr>
        <b/>
        <sz val="18"/>
        <rFont val="Calibri"/>
        <family val="2"/>
        <scheme val="minor"/>
      </rPr>
      <t xml:space="preserve">
1- اي تفاصيل لم تذكر او تتضمن في جداول الكميات ووضحت في الرسومات او طلبت من المهندس المشرف </t>
    </r>
    <r>
      <rPr>
        <b/>
        <sz val="18"/>
        <color indexed="8"/>
        <rFont val="Calibri"/>
        <family val="2"/>
        <scheme val="minor"/>
      </rPr>
      <t>تعتبر محملة على البنود والأسعار و ي</t>
    </r>
    <r>
      <rPr>
        <b/>
        <sz val="18"/>
        <rFont val="Calibri"/>
        <family val="2"/>
        <scheme val="minor"/>
      </rPr>
      <t>جب على المقاول تنفيذها</t>
    </r>
    <r>
      <rPr>
        <b/>
        <sz val="18"/>
        <color indexed="10"/>
        <rFont val="Calibri"/>
        <family val="2"/>
        <scheme val="minor"/>
      </rPr>
      <t xml:space="preserve">.
</t>
    </r>
    <r>
      <rPr>
        <b/>
        <sz val="18"/>
        <color indexed="8"/>
        <rFont val="Calibri"/>
        <family val="2"/>
        <scheme val="minor"/>
      </rPr>
      <t xml:space="preserve">2- يجب </t>
    </r>
    <r>
      <rPr>
        <b/>
        <sz val="18"/>
        <rFont val="Calibri"/>
        <family val="2"/>
        <scheme val="minor"/>
      </rPr>
      <t>طلب الموافقة المسبقة من المهندس المشرف على نوعية المواد ومطابقتها للشر</t>
    </r>
    <r>
      <rPr>
        <b/>
        <sz val="18"/>
        <color indexed="8"/>
        <rFont val="Calibri"/>
        <family val="2"/>
        <scheme val="minor"/>
      </rPr>
      <t>وط قبل التوريد</t>
    </r>
    <r>
      <rPr>
        <b/>
        <sz val="18"/>
        <rFont val="Calibri"/>
        <family val="2"/>
        <scheme val="minor"/>
      </rPr>
      <t xml:space="preserve">.
3- كلا اللغتين للبنود ملزمة للمقاول وسعر كل بند يشمل كل مايلزم لاتمام الغرض من البند وكافة متطلباته  </t>
    </r>
  </si>
  <si>
    <r>
      <rPr>
        <b/>
        <u/>
        <sz val="20"/>
        <color rgb="FFFF0000"/>
        <rFont val="Calibri"/>
        <family val="2"/>
        <scheme val="minor"/>
      </rPr>
      <t>IMPORTANT NOTES</t>
    </r>
    <r>
      <rPr>
        <b/>
        <sz val="20"/>
        <color indexed="10"/>
        <rFont val="Calibri"/>
        <family val="2"/>
        <scheme val="minor"/>
      </rPr>
      <t xml:space="preserve">
1</t>
    </r>
    <r>
      <rPr>
        <b/>
        <sz val="20"/>
        <color indexed="8"/>
        <rFont val="Calibri"/>
        <family val="2"/>
        <scheme val="minor"/>
      </rPr>
      <t>-</t>
    </r>
    <r>
      <rPr>
        <b/>
        <sz val="20"/>
        <color indexed="10"/>
        <rFont val="Calibri"/>
        <family val="2"/>
        <scheme val="minor"/>
      </rPr>
      <t xml:space="preserve"> </t>
    </r>
    <r>
      <rPr>
        <b/>
        <sz val="20"/>
        <rFont val="Calibri"/>
        <family val="2"/>
        <scheme val="minor"/>
      </rPr>
      <t xml:space="preserve">Prior to work, samples must be approved by Deem engineer. 
</t>
    </r>
  </si>
  <si>
    <r>
      <rPr>
        <b/>
        <u/>
        <sz val="20"/>
        <color rgb="FFFF0000"/>
        <rFont val="Calibri"/>
        <family val="2"/>
        <scheme val="minor"/>
      </rPr>
      <t xml:space="preserve"> ملاحظات هامة </t>
    </r>
    <r>
      <rPr>
        <b/>
        <sz val="20"/>
        <color indexed="10"/>
        <rFont val="Calibri"/>
        <family val="2"/>
        <scheme val="minor"/>
      </rPr>
      <t xml:space="preserve">
</t>
    </r>
    <r>
      <rPr>
        <b/>
        <sz val="20"/>
        <color theme="1"/>
        <rFont val="Calibri"/>
        <family val="2"/>
        <scheme val="minor"/>
      </rPr>
      <t>1</t>
    </r>
    <r>
      <rPr>
        <b/>
        <sz val="20"/>
        <color indexed="8"/>
        <rFont val="Calibri"/>
        <family val="2"/>
        <scheme val="minor"/>
      </rPr>
      <t xml:space="preserve">- يجب </t>
    </r>
    <r>
      <rPr>
        <b/>
        <sz val="20"/>
        <rFont val="Calibri"/>
        <family val="2"/>
        <scheme val="minor"/>
      </rPr>
      <t>طلب الموافقة المسبقة من المهندس المشرف على نوعية المواد ومطابقتها للشر</t>
    </r>
    <r>
      <rPr>
        <b/>
        <sz val="20"/>
        <color indexed="8"/>
        <rFont val="Calibri"/>
        <family val="2"/>
        <scheme val="minor"/>
      </rPr>
      <t>وط قبل التوريد</t>
    </r>
    <r>
      <rPr>
        <b/>
        <sz val="20"/>
        <rFont val="Calibri"/>
        <family val="2"/>
        <scheme val="minor"/>
      </rPr>
      <t xml:space="preserve">.
2- كلا اللغتين للبنود ملزمة للمقاول وسعر كل بند يشمل كل مايلزم لاتمام الغرض من البند وكافة متطلباته  </t>
    </r>
  </si>
  <si>
    <t>شدة</t>
  </si>
  <si>
    <t>حبة</t>
  </si>
  <si>
    <t>شراء و توريد كفوف من المطاط مقاس كبير - وسط</t>
  </si>
  <si>
    <t xml:space="preserve"> شراء و توريد أكياس قمامه لون اسود سعة 100 لتر</t>
  </si>
  <si>
    <t xml:space="preserve">مبلغ التخفيض بعد ضربة بالاجمالي العام </t>
  </si>
  <si>
    <t xml:space="preserve">الإجمالي الكلي كتابتا مبلغ وقدره:       يكتب في المربع الاسفل                                                                            The grand total, written in amount and capacity
.......................................................................................................................................................................................................                                                                                                                                      </t>
  </si>
  <si>
    <t xml:space="preserve">توريد وتركيب وتشغيل وحدة الطاقة الشمسية الكهروضوئية:
•   وبسماحية لا تقل عن 3% في  حاله الظروف القياسية .
• كفاءة تحويل أكثر من 21٪ تحت ظروف STC.
• وحدة الجهد: لا تقل عن 2000 VDC.
• درجة حرارة التشغيل: -40 درجة مئوية إلى 85 درجة مئوية
• يجب أن تتوافق مع شهادات CE أو IEC 61215/61730 / TUV أو UL أو معايير معادلة.
• الأداء الخطي: لا يقل خرج الطاقة الاسمي عن 90٪ بعد 10 سنوات و 80٪ بعد 25 سنة وضمان المنتج لمدة 10 سنوات.
</t>
  </si>
  <si>
    <t>Watt
وات</t>
  </si>
  <si>
    <t xml:space="preserve">توريد وتركيب وتشغيل وحدة الطاقة الشمسية الكهروضوئية:
•   وبسماحية لا تقل عن 3% في  حاله الظروف القياسية .
• كفاءة تحويل أكثر من 21٪ تحت ظروف STC.
• وحدة الجهد: لا تقل عن 1200 VDC.
• درجة حرارة التشغيل: -40 درجة مئوية إلى 85 درجة مئوية
• يجب أن تتوافق مع شهادات CE أو IEC 61215/61730 / TUV أو UL أو معايير معادلة.
• الأداء الخطي: لا يقل خرج الطاقة الاسمي عن 90٪ بعد 10 سنوات و 80٪ بعد 25 سنة وضمان المنتج لمدة 10 سنوات.
</t>
  </si>
  <si>
    <t xml:space="preserve">Supply, install and commissioning Solar PV Module:
• With a tolerance of not less than 3% in the case of standard conditions.
•More than 21 % conversion efficiency under STC.
 • Module Voltage: Not less than 2000 VDC;
• Operating temperature: -40°C to 85°C
•Must conform to CE, IEC 61215/ 61730/TUV, UL certificates or equivalent standards.
•Linear performance: Nominal power output not less than 90% after 10 years, 80% after 25 years and Product warranty for 10 years.
</t>
  </si>
  <si>
    <t xml:space="preserve">Supply, install and commissioning Solar PV Module:
• With a tolerance of not less than 3% in the case of standard conditions.
•More than 21 % conversion efficiency under STC.
 • Module Voltage: Not less than 1200 VDC;
• Operating temperature: -40°C to 85°C
•Must conform to CE, IEC 61215/ 61730/TUV, UL certificates or equivalent standards.
•Linear performance: Nominal power output not less than 90% after 10 years, 80% after 25 years and Product warranty for 10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</si>
</sst>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0.0"/>
    <numFmt numFmtId="165" formatCode="&quot;$&quot;#,##0.00"/>
    <numFmt numFmtId="166" formatCode="_-* #,##0.0_-;\-* #,##0.0_-;_-* &quot;-&quot;??_-;_-@_-"/>
    <numFmt numFmtId="167" formatCode="_-* #,##0.00_-;\-* #,##0.00_-;_-* &quot;-&quot;??_-;_-@_-"/>
    <numFmt numFmtId="168" formatCode="[$-20C0000]d/mmmm/yyyy&quot;م&quot;;@"/>
  </numFmts>
  <fonts count="90">
    <font>
      <sz val="11"/>
      <color theme="1"/>
      <name val="Calibri"/>
      <family val="2"/>
      <scheme val="minor"/>
    </font>
    <font>
      <b/>
      <sz val="16"/>
      <color theme="0"/>
      <name val="Calibri"/>
      <family val="2"/>
      <scheme val="minor"/>
    </font>
    <font>
      <sz val="10"/>
      <name val="Arial"/>
      <family val="2"/>
    </font>
    <font>
      <b/>
      <sz val="11"/>
      <color theme="0"/>
      <name val="Times New Roman"/>
      <family val="1"/>
    </font>
    <font>
      <b/>
      <sz val="20"/>
      <color theme="0"/>
      <name val="Times New Roman"/>
      <family val="1"/>
    </font>
    <font>
      <b/>
      <sz val="14"/>
      <color theme="0"/>
      <name val="Arial"/>
      <family val="2"/>
    </font>
    <font>
      <b/>
      <sz val="18"/>
      <color theme="0"/>
      <name val="Calibri"/>
      <family val="2"/>
    </font>
    <font>
      <b/>
      <sz val="16"/>
      <name val="Calibri"/>
      <family val="2"/>
      <scheme val="minor"/>
    </font>
    <font>
      <b/>
      <sz val="16"/>
      <color indexed="8"/>
      <name val="Calibri"/>
      <family val="2"/>
      <scheme val="minor"/>
    </font>
    <font>
      <b/>
      <sz val="16"/>
      <color indexed="10"/>
      <name val="Calibri"/>
      <family val="2"/>
      <scheme val="minor"/>
    </font>
    <font>
      <b/>
      <sz val="10"/>
      <name val="Calibri"/>
      <family val="2"/>
      <scheme val="minor"/>
    </font>
    <font>
      <b/>
      <u/>
      <sz val="16"/>
      <name val="Calibri"/>
      <family val="2"/>
      <scheme val="minor"/>
    </font>
    <font>
      <sz val="8"/>
      <name val="Calibri"/>
      <family val="2"/>
      <scheme val="minor"/>
    </font>
    <font>
      <b/>
      <u/>
      <sz val="18"/>
      <name val="Calibri"/>
      <family val="2"/>
      <scheme val="minor"/>
    </font>
    <font>
      <b/>
      <sz val="18"/>
      <name val="Calibri"/>
      <family val="2"/>
      <scheme val="minor"/>
    </font>
    <font>
      <b/>
      <u/>
      <sz val="16"/>
      <color rgb="FFFF0000"/>
      <name val="Calibri"/>
      <family val="2"/>
      <scheme val="minor"/>
    </font>
    <font>
      <b/>
      <sz val="16"/>
      <color theme="0"/>
      <name val="Calibri"/>
      <family val="2"/>
    </font>
    <font>
      <b/>
      <sz val="18"/>
      <name val="Calibri"/>
      <family val="2"/>
    </font>
    <font>
      <b/>
      <sz val="28"/>
      <color theme="1"/>
      <name val="Times New Roman"/>
      <family val="1"/>
    </font>
    <font>
      <sz val="11"/>
      <color theme="1"/>
      <name val="Calibri"/>
      <family val="2"/>
      <charset val="178"/>
      <scheme val="minor"/>
    </font>
    <font>
      <sz val="11"/>
      <color theme="1"/>
      <name val="Calibri"/>
      <family val="2"/>
      <scheme val="minor"/>
    </font>
    <font>
      <b/>
      <sz val="12"/>
      <color theme="1"/>
      <name val="Arial"/>
      <family val="2"/>
    </font>
    <font>
      <b/>
      <sz val="20"/>
      <name val="Calibri"/>
      <family val="2"/>
      <scheme val="minor"/>
    </font>
    <font>
      <sz val="11"/>
      <color rgb="FF000000"/>
      <name val="Arial"/>
      <family val="2"/>
    </font>
    <font>
      <sz val="10"/>
      <color rgb="FF000000"/>
      <name val="Arial"/>
      <family val="2"/>
    </font>
    <font>
      <b/>
      <sz val="10"/>
      <name val="Arial"/>
      <family val="2"/>
    </font>
    <font>
      <b/>
      <sz val="12"/>
      <color rgb="FF000000"/>
      <name val="Arial"/>
      <family val="2"/>
    </font>
    <font>
      <b/>
      <sz val="14"/>
      <color rgb="FF000000"/>
      <name val="Arial"/>
      <family val="2"/>
    </font>
    <font>
      <sz val="10"/>
      <name val="Times New Roman"/>
      <family val="1"/>
    </font>
    <font>
      <b/>
      <sz val="12"/>
      <color theme="1"/>
      <name val="Calibri"/>
      <family val="2"/>
      <scheme val="minor"/>
    </font>
    <font>
      <b/>
      <sz val="12"/>
      <color rgb="FF000000"/>
      <name val="Calibri"/>
      <family val="2"/>
      <scheme val="minor"/>
    </font>
    <font>
      <b/>
      <sz val="12"/>
      <name val="Times New Roman"/>
      <family val="1"/>
    </font>
    <font>
      <b/>
      <sz val="16"/>
      <color rgb="FFFF0000"/>
      <name val="Arial"/>
      <family val="2"/>
    </font>
    <font>
      <sz val="11"/>
      <color theme="1"/>
      <name val="Arial"/>
      <family val="2"/>
    </font>
    <font>
      <b/>
      <u/>
      <sz val="16"/>
      <color rgb="FF000000"/>
      <name val="Arial"/>
      <family val="2"/>
    </font>
    <font>
      <sz val="18"/>
      <color theme="1"/>
      <name val="Calibri"/>
      <family val="2"/>
      <scheme val="minor"/>
    </font>
    <font>
      <sz val="28"/>
      <color theme="1"/>
      <name val="Times New Roman"/>
      <family val="1"/>
    </font>
    <font>
      <b/>
      <sz val="16"/>
      <color theme="1"/>
      <name val="Calibri"/>
      <family val="2"/>
      <scheme val="minor"/>
    </font>
    <font>
      <sz val="11"/>
      <color indexed="8"/>
      <name val="Calibri"/>
      <family val="2"/>
    </font>
    <font>
      <sz val="18"/>
      <name val="Calibri"/>
      <family val="2"/>
      <scheme val="minor"/>
    </font>
    <font>
      <sz val="16"/>
      <name val="Calibri"/>
      <family val="2"/>
      <scheme val="minor"/>
    </font>
    <font>
      <sz val="14"/>
      <color theme="1"/>
      <name val="Calibri"/>
      <family val="2"/>
      <scheme val="minor"/>
    </font>
    <font>
      <sz val="20"/>
      <color theme="1"/>
      <name val="Calibri"/>
      <family val="2"/>
      <scheme val="minor"/>
    </font>
    <font>
      <sz val="11"/>
      <color rgb="FF000000"/>
      <name val="Calibri"/>
      <family val="2"/>
    </font>
    <font>
      <sz val="12"/>
      <color theme="1"/>
      <name val="Calibri"/>
      <family val="2"/>
      <scheme val="minor"/>
    </font>
    <font>
      <b/>
      <sz val="11"/>
      <color rgb="FF000000"/>
      <name val="Calibri"/>
      <family val="2"/>
    </font>
    <font>
      <b/>
      <sz val="11"/>
      <name val="Calibri"/>
      <family val="2"/>
      <scheme val="minor"/>
    </font>
    <font>
      <b/>
      <sz val="15"/>
      <name val="Calibri"/>
      <family val="2"/>
      <scheme val="minor"/>
    </font>
    <font>
      <sz val="11"/>
      <name val="Calibri"/>
      <family val="2"/>
      <scheme val="minor"/>
    </font>
    <font>
      <b/>
      <sz val="16"/>
      <name val="MCS Taybah S_U normal."/>
    </font>
    <font>
      <b/>
      <sz val="16"/>
      <name val="Times New Roman"/>
      <family val="1"/>
    </font>
    <font>
      <b/>
      <sz val="16"/>
      <name val="AGA Aladdin Regular"/>
      <charset val="178"/>
    </font>
    <font>
      <b/>
      <sz val="16"/>
      <name val="Arial"/>
      <family val="2"/>
    </font>
    <font>
      <b/>
      <sz val="16"/>
      <color theme="1"/>
      <name val="Times New Roman"/>
      <family val="1"/>
    </font>
    <font>
      <b/>
      <u/>
      <sz val="18"/>
      <color rgb="FF000000"/>
      <name val="Arial"/>
      <family val="2"/>
    </font>
    <font>
      <b/>
      <sz val="14"/>
      <color rgb="FF000000"/>
      <name val="Calibri"/>
      <family val="2"/>
    </font>
    <font>
      <b/>
      <sz val="16"/>
      <color rgb="FF000000"/>
      <name val="Calibri"/>
      <family val="2"/>
    </font>
    <font>
      <b/>
      <sz val="14"/>
      <color theme="1"/>
      <name val="Calibri"/>
      <family val="2"/>
      <scheme val="minor"/>
    </font>
    <font>
      <b/>
      <sz val="24"/>
      <color theme="0"/>
      <name val="Calibri"/>
      <family val="2"/>
      <scheme val="minor"/>
    </font>
    <font>
      <b/>
      <sz val="22"/>
      <name val="Calibri"/>
      <family val="2"/>
      <scheme val="minor"/>
    </font>
    <font>
      <b/>
      <sz val="22"/>
      <name val="Calibri"/>
      <family val="2"/>
    </font>
    <font>
      <b/>
      <u/>
      <sz val="20"/>
      <name val="Calibri"/>
      <family val="2"/>
      <scheme val="minor"/>
    </font>
    <font>
      <b/>
      <sz val="19"/>
      <name val="Calibri"/>
      <family val="2"/>
      <scheme val="minor"/>
    </font>
    <font>
      <b/>
      <u/>
      <sz val="19"/>
      <name val="Calibri"/>
      <family val="2"/>
      <scheme val="minor"/>
    </font>
    <font>
      <b/>
      <u/>
      <sz val="18"/>
      <color rgb="FFFF0000"/>
      <name val="Calibri"/>
      <family val="2"/>
      <scheme val="minor"/>
    </font>
    <font>
      <b/>
      <sz val="18"/>
      <color indexed="8"/>
      <name val="Calibri"/>
      <family val="2"/>
      <scheme val="minor"/>
    </font>
    <font>
      <b/>
      <sz val="18"/>
      <color indexed="10"/>
      <name val="Calibri"/>
      <family val="2"/>
      <scheme val="minor"/>
    </font>
    <font>
      <b/>
      <u/>
      <sz val="20"/>
      <color rgb="FFFF0000"/>
      <name val="Calibri"/>
      <family val="2"/>
      <scheme val="minor"/>
    </font>
    <font>
      <b/>
      <sz val="20"/>
      <color indexed="8"/>
      <name val="Calibri"/>
      <family val="2"/>
      <scheme val="minor"/>
    </font>
    <font>
      <b/>
      <sz val="20"/>
      <color indexed="10"/>
      <name val="Calibri"/>
      <family val="2"/>
      <scheme val="minor"/>
    </font>
    <font>
      <b/>
      <sz val="18"/>
      <color rgb="FFFF0000"/>
      <name val="Calibri"/>
      <family val="2"/>
      <scheme val="minor"/>
    </font>
    <font>
      <b/>
      <sz val="26"/>
      <color theme="0"/>
      <name val="Calibri"/>
      <family val="2"/>
      <scheme val="minor"/>
    </font>
    <font>
      <b/>
      <sz val="24"/>
      <name val="Calibri"/>
      <family val="2"/>
      <scheme val="minor"/>
    </font>
    <font>
      <sz val="24"/>
      <color theme="1"/>
      <name val="Calibri"/>
      <family val="2"/>
      <scheme val="minor"/>
    </font>
    <font>
      <b/>
      <sz val="26"/>
      <name val="Calibri"/>
      <family val="2"/>
      <scheme val="minor"/>
    </font>
    <font>
      <sz val="26"/>
      <color theme="1"/>
      <name val="Calibri"/>
      <family val="2"/>
      <scheme val="minor"/>
    </font>
    <font>
      <b/>
      <sz val="22"/>
      <color rgb="FF000000"/>
      <name val="Calibri"/>
      <family val="2"/>
      <scheme val="minor"/>
    </font>
    <font>
      <b/>
      <sz val="22"/>
      <color theme="1"/>
      <name val="Calibri"/>
      <family val="2"/>
      <scheme val="minor"/>
    </font>
    <font>
      <b/>
      <sz val="24"/>
      <color rgb="FF000000"/>
      <name val="Calibri"/>
      <family val="2"/>
      <scheme val="minor"/>
    </font>
    <font>
      <b/>
      <sz val="24"/>
      <color theme="1"/>
      <name val="Calibri"/>
      <family val="2"/>
      <scheme val="minor"/>
    </font>
    <font>
      <b/>
      <sz val="24"/>
      <color rgb="FF000000"/>
      <name val="Calibri"/>
      <family val="2"/>
    </font>
    <font>
      <b/>
      <sz val="18"/>
      <name val="Arial Narrow"/>
      <family val="2"/>
    </font>
    <font>
      <b/>
      <u/>
      <sz val="18"/>
      <name val="Arial Narrow"/>
      <family val="2"/>
    </font>
    <font>
      <b/>
      <u/>
      <sz val="24"/>
      <name val="Calibri"/>
      <family val="2"/>
      <scheme val="minor"/>
    </font>
    <font>
      <b/>
      <sz val="22"/>
      <color rgb="FF000000"/>
      <name val="Calibri"/>
      <family val="2"/>
    </font>
    <font>
      <b/>
      <sz val="20"/>
      <color theme="1"/>
      <name val="Calibri"/>
      <family val="2"/>
      <scheme val="minor"/>
    </font>
    <font>
      <b/>
      <sz val="16"/>
      <color rgb="FFFF0000"/>
      <name val="Times New Roman"/>
      <family val="1"/>
    </font>
    <font>
      <b/>
      <u/>
      <sz val="24"/>
      <name val="AGA Aladdin Regular"/>
      <charset val="178"/>
    </font>
    <font>
      <b/>
      <sz val="20"/>
      <name val="Times New Roman"/>
      <family val="1"/>
    </font>
    <font>
      <b/>
      <sz val="18"/>
      <name val="Times New Roman"/>
      <family val="1"/>
    </font>
  </fonts>
  <fills count="13">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2"/>
        <bgColor indexed="64"/>
      </patternFill>
    </fill>
    <fill>
      <patternFill patternType="solid">
        <fgColor rgb="FF00B050"/>
        <bgColor indexed="64"/>
      </patternFill>
    </fill>
    <fill>
      <patternFill patternType="solid">
        <fgColor rgb="FFF3F3F3"/>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s>
  <borders count="45">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thin">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auto="1"/>
      </left>
      <right style="medium">
        <color auto="1"/>
      </right>
      <top/>
      <bottom/>
      <diagonal/>
    </border>
    <border>
      <left/>
      <right/>
      <top style="medium">
        <color auto="1"/>
      </top>
      <bottom style="medium">
        <color auto="1"/>
      </bottom>
      <diagonal/>
    </border>
    <border>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diagonal/>
    </border>
    <border>
      <left style="thin">
        <color indexed="64"/>
      </left>
      <right style="thick">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auto="1"/>
      </left>
      <right style="thin">
        <color auto="1"/>
      </right>
      <top/>
      <bottom/>
      <diagonal/>
    </border>
    <border>
      <left/>
      <right/>
      <top/>
      <bottom style="double">
        <color indexed="64"/>
      </bottom>
      <diagonal/>
    </border>
    <border>
      <left/>
      <right/>
      <top/>
      <bottom style="double">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medium">
        <color indexed="64"/>
      </left>
      <right/>
      <top/>
      <bottom style="medium">
        <color indexed="64"/>
      </bottom>
      <diagonal/>
    </border>
    <border>
      <left/>
      <right/>
      <top/>
      <bottom style="dotted">
        <color auto="1"/>
      </bottom>
      <diagonal/>
    </border>
    <border>
      <left style="thin">
        <color indexed="64"/>
      </left>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s>
  <cellStyleXfs count="13">
    <xf numFmtId="0" fontId="0" fillId="0" borderId="0"/>
    <xf numFmtId="0" fontId="2" fillId="0" borderId="0"/>
    <xf numFmtId="0" fontId="2" fillId="0" borderId="0"/>
    <xf numFmtId="0" fontId="2" fillId="0" borderId="0" applyFont="0" applyFill="0" applyBorder="0" applyAlignment="0" applyProtection="0"/>
    <xf numFmtId="0" fontId="19" fillId="0" borderId="0"/>
    <xf numFmtId="44" fontId="20" fillId="0" borderId="0" applyFont="0" applyFill="0" applyBorder="0" applyAlignment="0" applyProtection="0"/>
    <xf numFmtId="0" fontId="23" fillId="0" borderId="0">
      <protection locked="0"/>
    </xf>
    <xf numFmtId="0" fontId="33" fillId="0" borderId="6">
      <alignment horizontal="left" vertical="center" wrapText="1"/>
    </xf>
    <xf numFmtId="0" fontId="2" fillId="0" borderId="0"/>
    <xf numFmtId="0" fontId="38" fillId="0" borderId="0"/>
    <xf numFmtId="0" fontId="20" fillId="0" borderId="0"/>
    <xf numFmtId="0" fontId="19" fillId="0" borderId="0"/>
    <xf numFmtId="9" fontId="20" fillId="0" borderId="0" applyFont="0" applyFill="0" applyBorder="0" applyAlignment="0" applyProtection="0"/>
  </cellStyleXfs>
  <cellXfs count="297">
    <xf numFmtId="0" fontId="0" fillId="0" borderId="0" xfId="0"/>
    <xf numFmtId="0" fontId="10" fillId="2" borderId="1" xfId="0" applyFont="1" applyFill="1" applyBorder="1" applyAlignment="1">
      <alignment vertical="center"/>
    </xf>
    <xf numFmtId="0" fontId="7" fillId="2" borderId="1" xfId="1" applyFont="1" applyFill="1" applyBorder="1" applyAlignment="1">
      <alignment horizontal="left" vertical="center" wrapText="1"/>
    </xf>
    <xf numFmtId="0" fontId="7" fillId="0" borderId="1" xfId="1" applyFont="1" applyBorder="1" applyAlignment="1">
      <alignment vertical="center" wrapText="1"/>
    </xf>
    <xf numFmtId="0" fontId="7" fillId="0" borderId="1" xfId="1" applyFont="1" applyBorder="1" applyAlignment="1">
      <alignment horizontal="left" vertical="center" wrapText="1"/>
    </xf>
    <xf numFmtId="0" fontId="7" fillId="0" borderId="1" xfId="1" applyFont="1" applyBorder="1" applyAlignment="1">
      <alignment horizontal="right" vertical="center" wrapText="1"/>
    </xf>
    <xf numFmtId="0" fontId="7" fillId="2" borderId="1" xfId="1" applyFont="1" applyFill="1" applyBorder="1" applyAlignment="1">
      <alignment horizontal="right" vertical="center" wrapText="1"/>
    </xf>
    <xf numFmtId="3" fontId="14" fillId="2" borderId="1" xfId="1" applyNumberFormat="1" applyFont="1" applyFill="1" applyBorder="1" applyAlignment="1">
      <alignment horizontal="center" vertical="center" wrapText="1"/>
    </xf>
    <xf numFmtId="3" fontId="14" fillId="0" borderId="1" xfId="1" applyNumberFormat="1" applyFont="1" applyBorder="1" applyAlignment="1">
      <alignment horizontal="center" vertical="center" wrapText="1"/>
    </xf>
    <xf numFmtId="3" fontId="14" fillId="0" borderId="4" xfId="1" applyNumberFormat="1" applyFont="1" applyBorder="1" applyAlignment="1">
      <alignment horizontal="center" vertical="center" wrapText="1"/>
    </xf>
    <xf numFmtId="2" fontId="7" fillId="2" borderId="1" xfId="1" applyNumberFormat="1" applyFont="1" applyFill="1" applyBorder="1" applyAlignment="1">
      <alignment horizontal="center" vertical="center" wrapText="1"/>
    </xf>
    <xf numFmtId="4" fontId="7" fillId="2" borderId="3" xfId="1" applyNumberFormat="1" applyFont="1" applyFill="1" applyBorder="1" applyAlignment="1">
      <alignment horizontal="center" vertical="center" wrapText="1"/>
    </xf>
    <xf numFmtId="2" fontId="7" fillId="0" borderId="1" xfId="0" applyNumberFormat="1" applyFont="1" applyBorder="1" applyAlignment="1">
      <alignment horizontal="center" vertical="center" wrapText="1"/>
    </xf>
    <xf numFmtId="2" fontId="7" fillId="0" borderId="4" xfId="0" applyNumberFormat="1" applyFont="1" applyBorder="1" applyAlignment="1">
      <alignment horizontal="center" vertical="center"/>
    </xf>
    <xf numFmtId="164" fontId="7" fillId="0" borderId="4" xfId="0" applyNumberFormat="1" applyFont="1" applyBorder="1" applyAlignment="1">
      <alignment horizontal="center" vertical="center"/>
    </xf>
    <xf numFmtId="0" fontId="7" fillId="2" borderId="1" xfId="1" applyFont="1" applyFill="1" applyBorder="1" applyAlignment="1">
      <alignment vertical="center" wrapText="1"/>
    </xf>
    <xf numFmtId="0" fontId="7" fillId="0" borderId="1" xfId="1" applyFont="1" applyBorder="1" applyAlignment="1">
      <alignment vertical="center" wrapText="1" readingOrder="2"/>
    </xf>
    <xf numFmtId="2" fontId="7" fillId="0" borderId="1" xfId="1" applyNumberFormat="1" applyFont="1" applyBorder="1" applyAlignment="1">
      <alignment vertical="center" wrapText="1" readingOrder="2"/>
    </xf>
    <xf numFmtId="0" fontId="3"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5" fillId="3" borderId="4" xfId="0" applyFont="1" applyFill="1" applyBorder="1" applyAlignment="1">
      <alignment horizontal="center" vertical="center" wrapText="1"/>
    </xf>
    <xf numFmtId="0" fontId="6" fillId="3" borderId="1" xfId="1" applyFont="1" applyFill="1" applyBorder="1" applyAlignment="1">
      <alignment horizontal="center" vertical="center" wrapText="1"/>
    </xf>
    <xf numFmtId="0" fontId="16" fillId="3" borderId="1" xfId="1" applyFont="1" applyFill="1" applyBorder="1" applyAlignment="1">
      <alignment horizontal="center" vertical="center" wrapText="1"/>
    </xf>
    <xf numFmtId="0" fontId="22" fillId="5" borderId="1" xfId="1" applyFont="1" applyFill="1" applyBorder="1" applyAlignment="1">
      <alignment horizontal="left" vertical="center" wrapText="1"/>
    </xf>
    <xf numFmtId="0" fontId="22" fillId="5" borderId="1" xfId="1" applyFont="1" applyFill="1" applyBorder="1" applyAlignment="1">
      <alignment vertical="center" wrapText="1"/>
    </xf>
    <xf numFmtId="3" fontId="14" fillId="5" borderId="1" xfId="1" applyNumberFormat="1" applyFont="1" applyFill="1" applyBorder="1" applyAlignment="1">
      <alignment horizontal="center" vertical="center" wrapText="1"/>
    </xf>
    <xf numFmtId="2" fontId="7" fillId="5" borderId="1" xfId="1" applyNumberFormat="1" applyFont="1" applyFill="1" applyBorder="1" applyAlignment="1">
      <alignment horizontal="center" vertical="center" wrapText="1"/>
    </xf>
    <xf numFmtId="164" fontId="7" fillId="5" borderId="4" xfId="0" applyNumberFormat="1" applyFont="1" applyFill="1" applyBorder="1" applyAlignment="1">
      <alignment horizontal="center" vertical="center"/>
    </xf>
    <xf numFmtId="0" fontId="1" fillId="3" borderId="3" xfId="0" applyFont="1" applyFill="1" applyBorder="1" applyAlignment="1">
      <alignment horizontal="center" vertical="center" wrapText="1"/>
    </xf>
    <xf numFmtId="0" fontId="2" fillId="0" borderId="0" xfId="1"/>
    <xf numFmtId="0" fontId="24" fillId="0" borderId="0" xfId="1" applyFont="1"/>
    <xf numFmtId="0" fontId="25" fillId="0" borderId="6" xfId="1" applyFont="1" applyBorder="1" applyAlignment="1">
      <alignment horizontal="center" vertical="center" wrapText="1"/>
    </xf>
    <xf numFmtId="0" fontId="26" fillId="4" borderId="6" xfId="1" applyFont="1" applyFill="1" applyBorder="1" applyAlignment="1">
      <alignment horizontal="center" vertical="center" wrapText="1"/>
    </xf>
    <xf numFmtId="0" fontId="27" fillId="4" borderId="6" xfId="1" applyFont="1" applyFill="1" applyBorder="1" applyAlignment="1">
      <alignment horizontal="center" vertical="center" wrapText="1"/>
    </xf>
    <xf numFmtId="0" fontId="28" fillId="0" borderId="0" xfId="1" applyFont="1" applyAlignment="1">
      <alignment vertical="top" wrapText="1"/>
    </xf>
    <xf numFmtId="0" fontId="29" fillId="6" borderId="6" xfId="1" applyFont="1" applyFill="1" applyBorder="1" applyAlignment="1">
      <alignment vertical="center" wrapText="1"/>
    </xf>
    <xf numFmtId="0" fontId="26" fillId="6" borderId="6" xfId="1" applyFont="1" applyFill="1" applyBorder="1" applyAlignment="1">
      <alignment horizontal="right" vertical="center" wrapText="1"/>
    </xf>
    <xf numFmtId="0" fontId="21" fillId="6" borderId="6" xfId="1" applyFont="1" applyFill="1" applyBorder="1" applyAlignment="1">
      <alignment horizontal="right" vertical="center" wrapText="1"/>
    </xf>
    <xf numFmtId="0" fontId="31" fillId="0" borderId="0" xfId="1" applyFont="1" applyAlignment="1">
      <alignment vertical="top" wrapText="1"/>
    </xf>
    <xf numFmtId="0" fontId="30" fillId="6" borderId="6" xfId="1" applyFont="1" applyFill="1" applyBorder="1" applyAlignment="1">
      <alignment vertical="center" wrapText="1"/>
    </xf>
    <xf numFmtId="164" fontId="2" fillId="0" borderId="6" xfId="1" applyNumberFormat="1" applyBorder="1" applyAlignment="1">
      <alignment horizontal="center" vertical="center"/>
    </xf>
    <xf numFmtId="0" fontId="27" fillId="7" borderId="6" xfId="1" applyFont="1" applyFill="1" applyBorder="1" applyAlignment="1">
      <alignment horizontal="center" vertical="center" wrapText="1"/>
    </xf>
    <xf numFmtId="0" fontId="24" fillId="0" borderId="0" xfId="1" applyFont="1" applyAlignment="1">
      <alignment horizontal="center" vertical="center"/>
    </xf>
    <xf numFmtId="166" fontId="24" fillId="0" borderId="0" xfId="1" applyNumberFormat="1" applyFont="1" applyAlignment="1">
      <alignment horizontal="center" vertical="center"/>
    </xf>
    <xf numFmtId="167" fontId="2" fillId="0" borderId="0" xfId="1" applyNumberFormat="1" applyAlignment="1">
      <alignment horizontal="center" vertical="center"/>
    </xf>
    <xf numFmtId="0" fontId="35" fillId="0" borderId="0" xfId="0" applyFont="1"/>
    <xf numFmtId="0" fontId="2" fillId="0" borderId="6" xfId="1" applyBorder="1"/>
    <xf numFmtId="0" fontId="14" fillId="2" borderId="1" xfId="1" applyFont="1" applyFill="1" applyBorder="1" applyAlignment="1">
      <alignment vertical="center" wrapText="1"/>
    </xf>
    <xf numFmtId="0" fontId="13" fillId="2" borderId="1" xfId="1" applyFont="1" applyFill="1" applyBorder="1" applyAlignment="1">
      <alignment vertical="center" wrapText="1"/>
    </xf>
    <xf numFmtId="0" fontId="40" fillId="2" borderId="1" xfId="1" applyFont="1" applyFill="1" applyBorder="1" applyAlignment="1">
      <alignment horizontal="left" vertical="center" wrapText="1"/>
    </xf>
    <xf numFmtId="0" fontId="39" fillId="0" borderId="1" xfId="1" applyFont="1" applyBorder="1" applyAlignment="1">
      <alignment vertical="center" wrapText="1"/>
    </xf>
    <xf numFmtId="0" fontId="40" fillId="0" borderId="1" xfId="1" applyFont="1" applyBorder="1" applyAlignment="1">
      <alignment vertical="center" wrapText="1"/>
    </xf>
    <xf numFmtId="3" fontId="14" fillId="2" borderId="4" xfId="1" applyNumberFormat="1" applyFont="1" applyFill="1" applyBorder="1" applyAlignment="1">
      <alignment horizontal="center" vertical="center" wrapText="1"/>
    </xf>
    <xf numFmtId="2" fontId="7" fillId="0" borderId="4" xfId="0" applyNumberFormat="1" applyFont="1" applyBorder="1" applyAlignment="1">
      <alignment horizontal="center" vertical="center" wrapText="1"/>
    </xf>
    <xf numFmtId="0" fontId="41" fillId="0" borderId="0" xfId="0" applyFont="1"/>
    <xf numFmtId="0" fontId="42" fillId="0" borderId="0" xfId="0" applyFont="1" applyAlignment="1">
      <alignment horizontal="center"/>
    </xf>
    <xf numFmtId="0" fontId="0" fillId="0" borderId="6" xfId="0" applyBorder="1" applyAlignment="1">
      <alignment horizontal="center" vertical="center" wrapText="1"/>
    </xf>
    <xf numFmtId="0" fontId="43" fillId="0" borderId="6" xfId="0" applyFont="1" applyBorder="1" applyAlignment="1">
      <alignment horizontal="center" vertical="center" wrapText="1"/>
    </xf>
    <xf numFmtId="0" fontId="43" fillId="0" borderId="6" xfId="0" applyFont="1" applyBorder="1" applyAlignment="1">
      <alignment horizontal="center" vertical="center"/>
    </xf>
    <xf numFmtId="0" fontId="43" fillId="8" borderId="6" xfId="0" applyFont="1" applyFill="1" applyBorder="1"/>
    <xf numFmtId="0" fontId="43" fillId="8" borderId="6" xfId="0" applyFont="1" applyFill="1" applyBorder="1" applyAlignment="1">
      <alignment wrapText="1"/>
    </xf>
    <xf numFmtId="0" fontId="44" fillId="0" borderId="6" xfId="0" applyFont="1" applyBorder="1" applyAlignment="1">
      <alignment horizontal="center" vertical="center" wrapText="1"/>
    </xf>
    <xf numFmtId="0" fontId="44" fillId="0" borderId="0" xfId="0" applyFont="1"/>
    <xf numFmtId="0" fontId="0" fillId="8" borderId="6" xfId="0" applyFill="1" applyBorder="1" applyAlignment="1">
      <alignment horizontal="center" vertical="center" wrapText="1"/>
    </xf>
    <xf numFmtId="0" fontId="0" fillId="8" borderId="6" xfId="0" applyFill="1" applyBorder="1" applyAlignment="1">
      <alignment wrapText="1"/>
    </xf>
    <xf numFmtId="0" fontId="43" fillId="0" borderId="19" xfId="0" applyFont="1" applyBorder="1" applyAlignment="1">
      <alignment horizontal="center" vertical="center" wrapText="1"/>
    </xf>
    <xf numFmtId="0" fontId="0" fillId="8" borderId="9" xfId="0" applyFill="1" applyBorder="1" applyAlignment="1">
      <alignment horizontal="center" vertical="center" wrapText="1"/>
    </xf>
    <xf numFmtId="0" fontId="43" fillId="0" borderId="20" xfId="0" applyFont="1" applyBorder="1" applyAlignment="1">
      <alignment horizontal="center" vertical="center"/>
    </xf>
    <xf numFmtId="0" fontId="43" fillId="0" borderId="21" xfId="0" applyFont="1" applyBorder="1" applyAlignment="1">
      <alignment horizontal="center" vertical="center" wrapText="1"/>
    </xf>
    <xf numFmtId="0" fontId="43" fillId="0" borderId="22" xfId="0" applyFont="1" applyBorder="1" applyAlignment="1">
      <alignment horizontal="center" vertical="center" wrapText="1"/>
    </xf>
    <xf numFmtId="0" fontId="0" fillId="0" borderId="23" xfId="0" applyBorder="1" applyAlignment="1">
      <alignment horizontal="center" vertical="center" wrapText="1"/>
    </xf>
    <xf numFmtId="0" fontId="0" fillId="8" borderId="24" xfId="0" applyFill="1" applyBorder="1" applyAlignment="1">
      <alignment horizontal="center" vertical="center" wrapText="1"/>
    </xf>
    <xf numFmtId="0" fontId="43" fillId="0" borderId="25" xfId="0" applyFont="1" applyBorder="1" applyAlignment="1">
      <alignment horizontal="center" vertical="center"/>
    </xf>
    <xf numFmtId="0" fontId="0" fillId="7" borderId="6" xfId="0" applyFill="1" applyBorder="1" applyAlignment="1">
      <alignment horizontal="center" vertical="center" wrapText="1"/>
    </xf>
    <xf numFmtId="0" fontId="43" fillId="7" borderId="6" xfId="0" applyFont="1" applyFill="1" applyBorder="1" applyAlignment="1">
      <alignment horizontal="center" vertical="center" wrapText="1"/>
    </xf>
    <xf numFmtId="0" fontId="2" fillId="0" borderId="0" xfId="1" applyAlignment="1">
      <alignment horizontal="center"/>
    </xf>
    <xf numFmtId="0" fontId="47" fillId="0" borderId="27" xfId="10" applyFont="1" applyBorder="1" applyAlignment="1">
      <alignment vertical="center" wrapText="1"/>
    </xf>
    <xf numFmtId="0" fontId="19" fillId="0" borderId="0" xfId="11"/>
    <xf numFmtId="0" fontId="48" fillId="0" borderId="0" xfId="10" applyFont="1" applyAlignment="1">
      <alignment wrapText="1"/>
    </xf>
    <xf numFmtId="0" fontId="49" fillId="9" borderId="29" xfId="10" applyFont="1" applyFill="1" applyBorder="1" applyAlignment="1">
      <alignment horizontal="center" vertical="center" wrapText="1" readingOrder="1"/>
    </xf>
    <xf numFmtId="0" fontId="49" fillId="9" borderId="29" xfId="10" applyFont="1" applyFill="1" applyBorder="1" applyAlignment="1">
      <alignment horizontal="center" vertical="center" wrapText="1" readingOrder="2"/>
    </xf>
    <xf numFmtId="0" fontId="49" fillId="9" borderId="29" xfId="10" applyFont="1" applyFill="1" applyBorder="1" applyAlignment="1">
      <alignment horizontal="center" vertical="center" wrapText="1" shrinkToFit="1" readingOrder="1"/>
    </xf>
    <xf numFmtId="0" fontId="40" fillId="0" borderId="0" xfId="10" applyFont="1" applyAlignment="1">
      <alignment wrapText="1"/>
    </xf>
    <xf numFmtId="0" fontId="50" fillId="0" borderId="29" xfId="10" applyFont="1" applyBorder="1" applyAlignment="1">
      <alignment horizontal="center" vertical="center" wrapText="1" readingOrder="2"/>
    </xf>
    <xf numFmtId="0" fontId="51" fillId="0" borderId="29" xfId="10" applyFont="1" applyBorder="1" applyAlignment="1">
      <alignment horizontal="center" vertical="center" wrapText="1" readingOrder="2"/>
    </xf>
    <xf numFmtId="165" fontId="52" fillId="0" borderId="29" xfId="10" applyNumberFormat="1" applyFont="1" applyBorder="1" applyAlignment="1">
      <alignment horizontal="center" vertical="center" wrapText="1" readingOrder="1"/>
    </xf>
    <xf numFmtId="9" fontId="32" fillId="10" borderId="29" xfId="12" applyFont="1" applyFill="1" applyBorder="1" applyAlignment="1" applyProtection="1">
      <alignment horizontal="center" vertical="center" wrapText="1" readingOrder="1"/>
      <protection locked="0"/>
    </xf>
    <xf numFmtId="0" fontId="48" fillId="0" borderId="0" xfId="10" applyFont="1"/>
    <xf numFmtId="0" fontId="7" fillId="0" borderId="0" xfId="10" applyFont="1" applyAlignment="1">
      <alignment horizontal="left" vertical="top" wrapText="1" readingOrder="1"/>
    </xf>
    <xf numFmtId="0" fontId="7" fillId="0" borderId="0" xfId="10" applyFont="1"/>
    <xf numFmtId="0" fontId="40" fillId="0" borderId="0" xfId="10" applyFont="1"/>
    <xf numFmtId="0" fontId="7" fillId="0" borderId="0" xfId="10" applyFont="1" applyAlignment="1">
      <alignment horizontal="centerContinuous" vertical="center" readingOrder="2"/>
    </xf>
    <xf numFmtId="0" fontId="48" fillId="0" borderId="37" xfId="10" applyFont="1" applyBorder="1" applyAlignment="1">
      <alignment horizontal="center" vertical="center"/>
    </xf>
    <xf numFmtId="0" fontId="46" fillId="0" borderId="0" xfId="10" applyFont="1"/>
    <xf numFmtId="0" fontId="14" fillId="0" borderId="37" xfId="10" applyFont="1" applyBorder="1" applyAlignment="1" applyProtection="1">
      <alignment horizontal="center" vertical="center"/>
      <protection locked="0"/>
    </xf>
    <xf numFmtId="3" fontId="14" fillId="5" borderId="2" xfId="1" applyNumberFormat="1" applyFont="1" applyFill="1" applyBorder="1" applyAlignment="1">
      <alignment horizontal="center" vertical="center" wrapText="1"/>
    </xf>
    <xf numFmtId="2" fontId="7" fillId="5" borderId="15" xfId="1" applyNumberFormat="1" applyFont="1" applyFill="1" applyBorder="1" applyAlignment="1">
      <alignment horizontal="center" vertical="center" wrapText="1"/>
    </xf>
    <xf numFmtId="2" fontId="7" fillId="5" borderId="3"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7" fillId="0" borderId="6" xfId="0" applyFont="1" applyBorder="1" applyAlignment="1">
      <alignment horizontal="center" vertical="center" wrapText="1"/>
    </xf>
    <xf numFmtId="0" fontId="56" fillId="0" borderId="6" xfId="0" applyFont="1" applyBorder="1" applyAlignment="1">
      <alignment horizontal="center" vertical="center" wrapText="1"/>
    </xf>
    <xf numFmtId="0" fontId="55" fillId="7" borderId="6" xfId="0" applyFont="1" applyFill="1" applyBorder="1" applyAlignment="1">
      <alignment horizontal="center" vertical="center" wrapText="1"/>
    </xf>
    <xf numFmtId="0" fontId="57" fillId="7" borderId="6" xfId="0" applyFont="1" applyFill="1" applyBorder="1" applyAlignment="1">
      <alignment horizontal="center" vertical="center" wrapText="1"/>
    </xf>
    <xf numFmtId="0" fontId="56" fillId="7" borderId="17" xfId="0" applyFont="1" applyFill="1" applyBorder="1" applyAlignment="1">
      <alignment horizontal="center" vertical="center" wrapText="1"/>
    </xf>
    <xf numFmtId="0" fontId="37" fillId="7" borderId="17" xfId="0" applyFont="1" applyFill="1" applyBorder="1" applyAlignment="1">
      <alignment horizontal="center" vertical="center" wrapText="1"/>
    </xf>
    <xf numFmtId="0" fontId="56" fillId="0" borderId="1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9" xfId="0" applyFont="1" applyBorder="1" applyAlignment="1">
      <alignment horizontal="center" vertical="center" wrapText="1"/>
    </xf>
    <xf numFmtId="0" fontId="56" fillId="0" borderId="21" xfId="0" applyFont="1" applyBorder="1" applyAlignment="1">
      <alignment horizontal="center" vertical="center" wrapText="1"/>
    </xf>
    <xf numFmtId="0" fontId="37" fillId="0" borderId="41" xfId="0" applyFont="1" applyBorder="1" applyAlignment="1">
      <alignment horizontal="center" vertical="center" wrapText="1"/>
    </xf>
    <xf numFmtId="0" fontId="56" fillId="0" borderId="42" xfId="0" applyFont="1" applyBorder="1" applyAlignment="1">
      <alignment horizontal="center" vertical="center" wrapText="1"/>
    </xf>
    <xf numFmtId="0" fontId="56" fillId="0" borderId="17" xfId="0" applyFont="1" applyBorder="1" applyAlignment="1">
      <alignment horizontal="center" vertical="center" wrapText="1"/>
    </xf>
    <xf numFmtId="0" fontId="37" fillId="0" borderId="17" xfId="0" applyFont="1" applyBorder="1" applyAlignment="1">
      <alignment horizontal="center" vertical="center" wrapText="1"/>
    </xf>
    <xf numFmtId="0" fontId="56" fillId="0" borderId="26" xfId="0" applyFont="1" applyBorder="1" applyAlignment="1">
      <alignment horizontal="center" vertical="center" wrapText="1"/>
    </xf>
    <xf numFmtId="0" fontId="37" fillId="0" borderId="26" xfId="0" applyFont="1" applyBorder="1" applyAlignment="1">
      <alignment horizontal="center" vertical="center" wrapText="1"/>
    </xf>
    <xf numFmtId="0" fontId="56" fillId="0" borderId="44" xfId="0" applyFont="1" applyBorder="1" applyAlignment="1">
      <alignment horizontal="center" vertical="center" wrapText="1"/>
    </xf>
    <xf numFmtId="2" fontId="22" fillId="0" borderId="1" xfId="1" applyNumberFormat="1" applyFont="1" applyBorder="1" applyAlignment="1">
      <alignment vertical="top" wrapText="1" readingOrder="2"/>
    </xf>
    <xf numFmtId="0" fontId="14" fillId="0" borderId="1" xfId="1" applyFont="1" applyBorder="1" applyAlignment="1">
      <alignment vertical="center" wrapText="1"/>
    </xf>
    <xf numFmtId="0" fontId="22" fillId="0" borderId="1" xfId="1" applyFont="1" applyBorder="1" applyAlignment="1">
      <alignment vertical="center" wrapText="1"/>
    </xf>
    <xf numFmtId="0" fontId="62" fillId="0" borderId="1" xfId="1" applyFont="1" applyBorder="1" applyAlignment="1">
      <alignment vertical="center" wrapText="1"/>
    </xf>
    <xf numFmtId="0" fontId="14" fillId="2" borderId="1" xfId="1" applyFont="1" applyFill="1" applyBorder="1" applyAlignment="1">
      <alignment horizontal="right" vertical="center" wrapText="1"/>
    </xf>
    <xf numFmtId="0" fontId="22" fillId="2" borderId="1" xfId="1" applyFont="1" applyFill="1" applyBorder="1" applyAlignment="1">
      <alignment horizontal="right" vertical="center" wrapText="1"/>
    </xf>
    <xf numFmtId="0" fontId="58" fillId="3" borderId="3" xfId="0" applyFont="1" applyFill="1" applyBorder="1" applyAlignment="1">
      <alignment horizontal="center" vertical="center" wrapText="1"/>
    </xf>
    <xf numFmtId="0" fontId="44" fillId="0" borderId="17" xfId="0" applyFont="1" applyBorder="1" applyAlignment="1">
      <alignment horizontal="center" vertical="center" wrapText="1"/>
    </xf>
    <xf numFmtId="0" fontId="72" fillId="0" borderId="1" xfId="1" applyFont="1" applyBorder="1" applyAlignment="1">
      <alignment vertical="center" wrapText="1"/>
    </xf>
    <xf numFmtId="0" fontId="73" fillId="0" borderId="0" xfId="0" applyFont="1"/>
    <xf numFmtId="0" fontId="72" fillId="0" borderId="1" xfId="1" applyFont="1" applyBorder="1" applyAlignment="1">
      <alignment horizontal="center" vertical="center" wrapText="1"/>
    </xf>
    <xf numFmtId="0" fontId="74" fillId="0" borderId="1" xfId="1" applyFont="1" applyBorder="1" applyAlignment="1">
      <alignment horizontal="center" vertical="center" wrapText="1"/>
    </xf>
    <xf numFmtId="0" fontId="75" fillId="0" borderId="0" xfId="0" applyFont="1"/>
    <xf numFmtId="0" fontId="76" fillId="0" borderId="1" xfId="0" applyFont="1" applyBorder="1" applyAlignment="1">
      <alignment horizontal="center" vertical="center" wrapText="1"/>
    </xf>
    <xf numFmtId="0" fontId="78" fillId="0" borderId="1" xfId="0" applyFont="1" applyBorder="1" applyAlignment="1">
      <alignment horizontal="center" vertical="center" wrapText="1"/>
    </xf>
    <xf numFmtId="0" fontId="78" fillId="0" borderId="3" xfId="0" applyFont="1" applyBorder="1" applyAlignment="1">
      <alignment horizontal="center" vertical="center" wrapText="1"/>
    </xf>
    <xf numFmtId="0" fontId="78" fillId="0" borderId="11" xfId="0" applyFont="1" applyBorder="1" applyAlignment="1">
      <alignment horizontal="center" vertical="center"/>
    </xf>
    <xf numFmtId="0" fontId="78" fillId="0" borderId="11" xfId="0" applyFont="1" applyBorder="1" applyAlignment="1">
      <alignment horizontal="center" vertical="center" wrapText="1"/>
    </xf>
    <xf numFmtId="0" fontId="78" fillId="0" borderId="11" xfId="0" applyFont="1" applyBorder="1" applyAlignment="1">
      <alignment horizontal="center" vertical="center" wrapText="1" readingOrder="2"/>
    </xf>
    <xf numFmtId="0" fontId="79" fillId="0" borderId="1" xfId="0" applyFont="1" applyBorder="1" applyAlignment="1">
      <alignment horizontal="center" vertical="center" wrapText="1"/>
    </xf>
    <xf numFmtId="0" fontId="80" fillId="0" borderId="1" xfId="0" applyFont="1" applyBorder="1" applyAlignment="1">
      <alignment horizontal="center" vertical="center" wrapText="1"/>
    </xf>
    <xf numFmtId="0" fontId="78" fillId="0" borderId="1" xfId="0" applyFont="1" applyBorder="1" applyAlignment="1">
      <alignment horizontal="center" vertical="center"/>
    </xf>
    <xf numFmtId="0" fontId="78" fillId="0" borderId="1" xfId="0" applyFont="1" applyBorder="1" applyAlignment="1">
      <alignment horizontal="center" vertical="center" wrapText="1" readingOrder="2"/>
    </xf>
    <xf numFmtId="0" fontId="81" fillId="0" borderId="6" xfId="9" applyFont="1" applyBorder="1" applyAlignment="1">
      <alignment horizontal="right" vertical="top" wrapText="1" readingOrder="2"/>
    </xf>
    <xf numFmtId="2" fontId="59" fillId="3" borderId="1" xfId="0" applyNumberFormat="1" applyFont="1" applyFill="1" applyBorder="1" applyAlignment="1">
      <alignment horizontal="center" vertical="center"/>
    </xf>
    <xf numFmtId="0" fontId="71" fillId="3" borderId="1" xfId="0" applyFont="1" applyFill="1" applyBorder="1" applyAlignment="1">
      <alignment horizontal="center" vertical="center" wrapText="1"/>
    </xf>
    <xf numFmtId="2" fontId="71" fillId="3" borderId="1" xfId="0" applyNumberFormat="1" applyFont="1" applyFill="1" applyBorder="1" applyAlignment="1">
      <alignment horizontal="center" vertical="center"/>
    </xf>
    <xf numFmtId="0" fontId="84" fillId="0" borderId="1" xfId="0" applyFont="1" applyBorder="1" applyAlignment="1">
      <alignment horizontal="center" vertical="center" wrapText="1"/>
    </xf>
    <xf numFmtId="0" fontId="22" fillId="2" borderId="1" xfId="1" applyFont="1" applyFill="1" applyBorder="1" applyAlignment="1">
      <alignment horizontal="left" vertical="center" wrapText="1"/>
    </xf>
    <xf numFmtId="0" fontId="22" fillId="2" borderId="1" xfId="0" applyFont="1" applyFill="1" applyBorder="1" applyAlignment="1">
      <alignment vertical="center"/>
    </xf>
    <xf numFmtId="0" fontId="22" fillId="0" borderId="1" xfId="1" applyFont="1" applyBorder="1" applyAlignment="1">
      <alignment horizontal="left" vertical="center" wrapText="1"/>
    </xf>
    <xf numFmtId="0" fontId="22" fillId="0" borderId="1" xfId="1" applyFont="1" applyBorder="1" applyAlignment="1">
      <alignment horizontal="right" vertical="center" wrapText="1"/>
    </xf>
    <xf numFmtId="3" fontId="22" fillId="0" borderId="1" xfId="1" applyNumberFormat="1" applyFont="1" applyBorder="1" applyAlignment="1">
      <alignment horizontal="center" vertical="center" wrapText="1"/>
    </xf>
    <xf numFmtId="2" fontId="22" fillId="0" borderId="1" xfId="0" applyNumberFormat="1" applyFont="1" applyBorder="1" applyAlignment="1">
      <alignment horizontal="center" vertical="center"/>
    </xf>
    <xf numFmtId="4" fontId="22" fillId="2" borderId="1" xfId="1" applyNumberFormat="1" applyFont="1" applyFill="1" applyBorder="1" applyAlignment="1">
      <alignment horizontal="center" vertical="center" wrapText="1"/>
    </xf>
    <xf numFmtId="165" fontId="52" fillId="12" borderId="29" xfId="10" applyNumberFormat="1" applyFont="1" applyFill="1" applyBorder="1" applyAlignment="1">
      <alignment horizontal="center" vertical="center" wrapText="1" readingOrder="1"/>
    </xf>
    <xf numFmtId="165" fontId="32" fillId="0" borderId="29" xfId="12" applyNumberFormat="1" applyFont="1" applyBorder="1" applyAlignment="1" applyProtection="1">
      <alignment horizontal="center" vertical="center" wrapText="1" readingOrder="1"/>
    </xf>
    <xf numFmtId="165" fontId="52" fillId="6" borderId="29" xfId="10" applyNumberFormat="1" applyFont="1" applyFill="1" applyBorder="1" applyAlignment="1">
      <alignment horizontal="center" vertical="center" wrapText="1" readingOrder="1"/>
    </xf>
    <xf numFmtId="2" fontId="59" fillId="11" borderId="2" xfId="0" applyNumberFormat="1" applyFont="1" applyFill="1" applyBorder="1" applyAlignment="1">
      <alignment horizontal="centerContinuous" vertical="center"/>
    </xf>
    <xf numFmtId="2" fontId="59" fillId="11" borderId="15" xfId="0" applyNumberFormat="1" applyFont="1" applyFill="1" applyBorder="1" applyAlignment="1">
      <alignment horizontal="centerContinuous" vertical="center"/>
    </xf>
    <xf numFmtId="2" fontId="59" fillId="11" borderId="3" xfId="0" applyNumberFormat="1" applyFont="1" applyFill="1" applyBorder="1" applyAlignment="1">
      <alignment horizontal="centerContinuous" vertical="center"/>
    </xf>
    <xf numFmtId="0" fontId="10" fillId="2" borderId="1" xfId="0" applyFont="1" applyFill="1" applyBorder="1" applyAlignment="1" applyProtection="1">
      <alignment vertical="center"/>
      <protection locked="0"/>
    </xf>
    <xf numFmtId="164" fontId="7" fillId="5" borderId="4" xfId="0" applyNumberFormat="1" applyFont="1" applyFill="1" applyBorder="1" applyAlignment="1" applyProtection="1">
      <alignment horizontal="center" vertical="center"/>
      <protection locked="0"/>
    </xf>
    <xf numFmtId="1" fontId="7" fillId="0" borderId="4" xfId="0" applyNumberFormat="1" applyFont="1" applyBorder="1" applyAlignment="1" applyProtection="1">
      <alignment horizontal="center" vertical="center"/>
      <protection locked="0"/>
    </xf>
    <xf numFmtId="164" fontId="7" fillId="0" borderId="4" xfId="0" applyNumberFormat="1" applyFont="1" applyBorder="1" applyAlignment="1" applyProtection="1">
      <alignment horizontal="center" vertical="center"/>
      <protection locked="0"/>
    </xf>
    <xf numFmtId="2" fontId="59" fillId="11" borderId="15" xfId="0" applyNumberFormat="1" applyFont="1" applyFill="1" applyBorder="1" applyAlignment="1" applyProtection="1">
      <alignment horizontal="centerContinuous" vertical="center"/>
      <protection locked="0"/>
    </xf>
    <xf numFmtId="164" fontId="7" fillId="5" borderId="15" xfId="0" applyNumberFormat="1" applyFont="1" applyFill="1" applyBorder="1" applyAlignment="1" applyProtection="1">
      <alignment horizontal="center" vertical="center"/>
      <protection locked="0"/>
    </xf>
    <xf numFmtId="0" fontId="7" fillId="2" borderId="1" xfId="1" applyFont="1" applyFill="1" applyBorder="1" applyAlignment="1">
      <alignment horizontal="left" vertical="top" wrapText="1"/>
    </xf>
    <xf numFmtId="0" fontId="14" fillId="2" borderId="1" xfId="1" applyFont="1" applyFill="1" applyBorder="1" applyAlignment="1">
      <alignment vertical="top" wrapText="1"/>
    </xf>
    <xf numFmtId="2" fontId="7" fillId="0" borderId="1" xfId="0" applyNumberFormat="1" applyFont="1" applyBorder="1" applyAlignment="1">
      <alignment horizontal="center" vertical="center"/>
    </xf>
    <xf numFmtId="0" fontId="7" fillId="0" borderId="1" xfId="1" applyFont="1" applyBorder="1" applyAlignment="1">
      <alignment vertical="top" wrapText="1"/>
    </xf>
    <xf numFmtId="0" fontId="11" fillId="0" borderId="1" xfId="1" applyFont="1" applyBorder="1" applyAlignment="1">
      <alignment horizontal="left" vertical="top" wrapText="1"/>
    </xf>
    <xf numFmtId="0" fontId="11" fillId="0" borderId="1" xfId="1" applyFont="1" applyBorder="1" applyAlignment="1">
      <alignment vertical="top" wrapText="1"/>
    </xf>
    <xf numFmtId="0" fontId="13" fillId="0" borderId="1" xfId="1" applyFont="1" applyBorder="1" applyAlignment="1">
      <alignment horizontal="right" vertical="center" wrapText="1"/>
    </xf>
    <xf numFmtId="0" fontId="77" fillId="0" borderId="0" xfId="0" applyFont="1"/>
    <xf numFmtId="0" fontId="78" fillId="0" borderId="13" xfId="0" applyFont="1" applyBorder="1" applyAlignment="1">
      <alignment horizontal="center" vertical="center" wrapText="1"/>
    </xf>
    <xf numFmtId="2" fontId="7" fillId="0" borderId="4" xfId="0" applyNumberFormat="1" applyFont="1" applyBorder="1" applyAlignment="1" applyProtection="1">
      <alignment horizontal="center" vertical="center"/>
      <protection locked="0"/>
    </xf>
    <xf numFmtId="0" fontId="22" fillId="2" borderId="1" xfId="0" applyFont="1" applyFill="1" applyBorder="1" applyAlignment="1" applyProtection="1">
      <alignment vertical="center"/>
      <protection locked="0"/>
    </xf>
    <xf numFmtId="2" fontId="22" fillId="0" borderId="1" xfId="0" applyNumberFormat="1" applyFont="1" applyBorder="1" applyAlignment="1" applyProtection="1">
      <alignment horizontal="center" vertical="center"/>
      <protection locked="0"/>
    </xf>
    <xf numFmtId="0" fontId="47" fillId="0" borderId="27" xfId="10" applyFont="1" applyBorder="1" applyAlignment="1">
      <alignment horizontal="center" vertical="center" wrapText="1"/>
    </xf>
    <xf numFmtId="0" fontId="87" fillId="0" borderId="28" xfId="10" applyFont="1" applyBorder="1" applyAlignment="1">
      <alignment horizontal="center" vertical="center" wrapText="1" readingOrder="2"/>
    </xf>
    <xf numFmtId="0" fontId="49" fillId="9" borderId="30" xfId="10" applyFont="1" applyFill="1" applyBorder="1" applyAlignment="1">
      <alignment horizontal="center" vertical="center" wrapText="1" readingOrder="2"/>
    </xf>
    <xf numFmtId="0" fontId="49" fillId="9" borderId="31" xfId="10" applyFont="1" applyFill="1" applyBorder="1" applyAlignment="1">
      <alignment horizontal="center" vertical="center" wrapText="1" readingOrder="2"/>
    </xf>
    <xf numFmtId="0" fontId="49" fillId="9" borderId="30" xfId="10" applyFont="1" applyFill="1" applyBorder="1" applyAlignment="1">
      <alignment horizontal="center" vertical="center" wrapText="1" readingOrder="1"/>
    </xf>
    <xf numFmtId="0" fontId="49" fillId="9" borderId="31" xfId="10" applyFont="1" applyFill="1" applyBorder="1" applyAlignment="1">
      <alignment horizontal="center" vertical="center" wrapText="1" readingOrder="1"/>
    </xf>
    <xf numFmtId="0" fontId="50" fillId="0" borderId="29" xfId="10" applyFont="1" applyBorder="1" applyAlignment="1">
      <alignment horizontal="center" vertical="center" wrapText="1" readingOrder="2"/>
    </xf>
    <xf numFmtId="165" fontId="52" fillId="0" borderId="29" xfId="10" applyNumberFormat="1" applyFont="1" applyBorder="1" applyAlignment="1">
      <alignment horizontal="center" vertical="center" wrapText="1" readingOrder="1"/>
    </xf>
    <xf numFmtId="0" fontId="88" fillId="12" borderId="30" xfId="10" applyFont="1" applyFill="1" applyBorder="1" applyAlignment="1">
      <alignment horizontal="center" vertical="center" wrapText="1" readingOrder="2"/>
    </xf>
    <xf numFmtId="0" fontId="88" fillId="12" borderId="32" xfId="10" applyFont="1" applyFill="1" applyBorder="1" applyAlignment="1">
      <alignment horizontal="center" vertical="center" wrapText="1" readingOrder="2"/>
    </xf>
    <xf numFmtId="0" fontId="88" fillId="12" borderId="31" xfId="10" applyFont="1" applyFill="1" applyBorder="1" applyAlignment="1">
      <alignment horizontal="center" vertical="center" wrapText="1" readingOrder="2"/>
    </xf>
    <xf numFmtId="9" fontId="52" fillId="12" borderId="30" xfId="12" applyFont="1" applyFill="1" applyBorder="1" applyAlignment="1" applyProtection="1">
      <alignment horizontal="center" vertical="center" wrapText="1" readingOrder="1"/>
    </xf>
    <xf numFmtId="9" fontId="52" fillId="12" borderId="31" xfId="12" applyFont="1" applyFill="1" applyBorder="1" applyAlignment="1" applyProtection="1">
      <alignment horizontal="center" vertical="center" wrapText="1" readingOrder="1"/>
    </xf>
    <xf numFmtId="0" fontId="50" fillId="10" borderId="30" xfId="10" applyFont="1" applyFill="1" applyBorder="1" applyAlignment="1">
      <alignment horizontal="center" vertical="center" wrapText="1" readingOrder="2"/>
    </xf>
    <xf numFmtId="0" fontId="50" fillId="10" borderId="32" xfId="10" applyFont="1" applyFill="1" applyBorder="1" applyAlignment="1">
      <alignment horizontal="center" vertical="center" wrapText="1" readingOrder="2"/>
    </xf>
    <xf numFmtId="0" fontId="50" fillId="10" borderId="31" xfId="10" applyFont="1" applyFill="1" applyBorder="1" applyAlignment="1">
      <alignment horizontal="center" vertical="center" wrapText="1" readingOrder="2"/>
    </xf>
    <xf numFmtId="9" fontId="32" fillId="10" borderId="30" xfId="12" applyFont="1" applyFill="1" applyBorder="1" applyAlignment="1" applyProtection="1">
      <alignment horizontal="center" vertical="center" wrapText="1" readingOrder="1"/>
    </xf>
    <xf numFmtId="9" fontId="32" fillId="10" borderId="31" xfId="12" applyFont="1" applyFill="1" applyBorder="1" applyAlignment="1" applyProtection="1">
      <alignment horizontal="center" vertical="center" wrapText="1" readingOrder="1"/>
    </xf>
    <xf numFmtId="0" fontId="86" fillId="0" borderId="30" xfId="10" applyFont="1" applyBorder="1" applyAlignment="1">
      <alignment horizontal="center" vertical="center" wrapText="1" readingOrder="2"/>
    </xf>
    <xf numFmtId="0" fontId="86" fillId="0" borderId="32" xfId="10" applyFont="1" applyBorder="1" applyAlignment="1">
      <alignment horizontal="center" vertical="center" wrapText="1" readingOrder="2"/>
    </xf>
    <xf numFmtId="0" fontId="86" fillId="0" borderId="31" xfId="10" applyFont="1" applyBorder="1" applyAlignment="1">
      <alignment horizontal="center" vertical="center" wrapText="1" readingOrder="2"/>
    </xf>
    <xf numFmtId="165" fontId="52" fillId="0" borderId="30" xfId="12" applyNumberFormat="1" applyFont="1" applyBorder="1" applyAlignment="1" applyProtection="1">
      <alignment horizontal="center" vertical="center" wrapText="1" readingOrder="1"/>
    </xf>
    <xf numFmtId="165" fontId="52" fillId="0" borderId="31" xfId="12" applyNumberFormat="1" applyFont="1" applyBorder="1" applyAlignment="1" applyProtection="1">
      <alignment horizontal="center" vertical="center" wrapText="1" readingOrder="1"/>
    </xf>
    <xf numFmtId="0" fontId="50" fillId="6" borderId="30" xfId="10" applyFont="1" applyFill="1" applyBorder="1" applyAlignment="1">
      <alignment horizontal="center" vertical="center" wrapText="1" readingOrder="2"/>
    </xf>
    <xf numFmtId="0" fontId="50" fillId="6" borderId="32" xfId="10" applyFont="1" applyFill="1" applyBorder="1" applyAlignment="1">
      <alignment horizontal="center" vertical="center" wrapText="1" readingOrder="2"/>
    </xf>
    <xf numFmtId="0" fontId="50" fillId="6" borderId="31" xfId="10" applyFont="1" applyFill="1" applyBorder="1" applyAlignment="1">
      <alignment horizontal="center" vertical="center" wrapText="1" readingOrder="2"/>
    </xf>
    <xf numFmtId="165" fontId="52" fillId="6" borderId="30" xfId="10" applyNumberFormat="1" applyFont="1" applyFill="1" applyBorder="1" applyAlignment="1">
      <alignment horizontal="center" vertical="center" wrapText="1" readingOrder="1"/>
    </xf>
    <xf numFmtId="165" fontId="52" fillId="6" borderId="31" xfId="10" applyNumberFormat="1" applyFont="1" applyFill="1" applyBorder="1" applyAlignment="1">
      <alignment horizontal="center" vertical="center" wrapText="1" readingOrder="1"/>
    </xf>
    <xf numFmtId="0" fontId="89" fillId="0" borderId="33" xfId="10" applyFont="1" applyBorder="1" applyAlignment="1">
      <alignment horizontal="center" vertical="top" wrapText="1" readingOrder="2"/>
    </xf>
    <xf numFmtId="0" fontId="89" fillId="0" borderId="34" xfId="10" applyFont="1" applyBorder="1" applyAlignment="1">
      <alignment horizontal="center" vertical="top" wrapText="1" readingOrder="2"/>
    </xf>
    <xf numFmtId="0" fontId="89" fillId="0" borderId="35" xfId="10" applyFont="1" applyBorder="1" applyAlignment="1">
      <alignment horizontal="center" vertical="top" wrapText="1" readingOrder="2"/>
    </xf>
    <xf numFmtId="0" fontId="14" fillId="0" borderId="2" xfId="10" applyFont="1" applyBorder="1" applyAlignment="1">
      <alignment horizontal="left" vertical="top" wrapText="1" readingOrder="1"/>
    </xf>
    <xf numFmtId="0" fontId="14" fillId="0" borderId="15" xfId="10" applyFont="1" applyBorder="1" applyAlignment="1">
      <alignment horizontal="left" vertical="top" wrapText="1" readingOrder="1"/>
    </xf>
    <xf numFmtId="0" fontId="14" fillId="0" borderId="3" xfId="10" applyFont="1" applyBorder="1" applyAlignment="1">
      <alignment horizontal="left" vertical="top" wrapText="1" readingOrder="1"/>
    </xf>
    <xf numFmtId="168" fontId="7" fillId="0" borderId="37" xfId="10" applyNumberFormat="1" applyFont="1" applyBorder="1" applyAlignment="1" applyProtection="1">
      <alignment horizontal="center" vertical="center"/>
      <protection locked="0"/>
    </xf>
    <xf numFmtId="168" fontId="7" fillId="0" borderId="37" xfId="10" applyNumberFormat="1" applyFont="1" applyBorder="1" applyAlignment="1">
      <alignment horizontal="center" vertical="center"/>
    </xf>
    <xf numFmtId="0" fontId="53" fillId="0" borderId="2" xfId="11" applyFont="1" applyBorder="1" applyAlignment="1">
      <alignment horizontal="center" vertical="center"/>
    </xf>
    <xf numFmtId="0" fontId="53" fillId="0" borderId="15" xfId="11" applyFont="1" applyBorder="1" applyAlignment="1">
      <alignment horizontal="center" vertical="center"/>
    </xf>
    <xf numFmtId="0" fontId="53" fillId="0" borderId="3" xfId="11" applyFont="1" applyBorder="1" applyAlignment="1">
      <alignment horizontal="center" vertical="center"/>
    </xf>
    <xf numFmtId="0" fontId="22" fillId="0" borderId="36" xfId="10" applyFont="1" applyBorder="1" applyAlignment="1">
      <alignment horizontal="right" vertical="center" wrapText="1"/>
    </xf>
    <xf numFmtId="0" fontId="22" fillId="0" borderId="16" xfId="10" applyFont="1" applyBorder="1" applyAlignment="1">
      <alignment horizontal="right" vertical="center" wrapText="1"/>
    </xf>
    <xf numFmtId="0" fontId="22" fillId="0" borderId="11" xfId="10" applyFont="1" applyBorder="1" applyAlignment="1">
      <alignment horizontal="right" vertical="center" wrapText="1"/>
    </xf>
    <xf numFmtId="165" fontId="32" fillId="2" borderId="7" xfId="1" applyNumberFormat="1" applyFont="1" applyFill="1" applyBorder="1" applyAlignment="1">
      <alignment horizontal="center" vertical="center" wrapText="1"/>
    </xf>
    <xf numFmtId="165" fontId="32" fillId="2" borderId="8" xfId="1" applyNumberFormat="1" applyFont="1" applyFill="1" applyBorder="1" applyAlignment="1">
      <alignment horizontal="center" vertical="center" wrapText="1"/>
    </xf>
    <xf numFmtId="165" fontId="32" fillId="2" borderId="9" xfId="1" applyNumberFormat="1" applyFont="1" applyFill="1" applyBorder="1" applyAlignment="1">
      <alignment horizontal="center" vertical="center" wrapText="1"/>
    </xf>
    <xf numFmtId="165" fontId="27" fillId="2" borderId="7" xfId="1" applyNumberFormat="1" applyFont="1" applyFill="1" applyBorder="1" applyAlignment="1">
      <alignment horizontal="center" vertical="center" wrapText="1"/>
    </xf>
    <xf numFmtId="165" fontId="27" fillId="2" borderId="8" xfId="1" applyNumberFormat="1" applyFont="1" applyFill="1" applyBorder="1" applyAlignment="1">
      <alignment horizontal="center" vertical="center" wrapText="1"/>
    </xf>
    <xf numFmtId="165" fontId="27" fillId="2" borderId="9" xfId="1" applyNumberFormat="1" applyFont="1" applyFill="1" applyBorder="1" applyAlignment="1">
      <alignment horizontal="center" vertical="center" wrapText="1"/>
    </xf>
    <xf numFmtId="0" fontId="2" fillId="0" borderId="6" xfId="1" applyBorder="1" applyAlignment="1">
      <alignment horizontal="center"/>
    </xf>
    <xf numFmtId="0" fontId="26" fillId="4" borderId="7" xfId="1" applyFont="1" applyFill="1" applyBorder="1" applyAlignment="1">
      <alignment horizontal="center" vertical="center" wrapText="1"/>
    </xf>
    <xf numFmtId="0" fontId="26" fillId="4" borderId="8" xfId="1" applyFont="1" applyFill="1" applyBorder="1" applyAlignment="1">
      <alignment horizontal="center" vertical="center" wrapText="1"/>
    </xf>
    <xf numFmtId="0" fontId="26" fillId="4" borderId="9" xfId="1" applyFont="1" applyFill="1" applyBorder="1" applyAlignment="1">
      <alignment horizontal="center" vertical="center" wrapText="1"/>
    </xf>
    <xf numFmtId="0" fontId="34" fillId="0" borderId="6" xfId="1" applyFont="1" applyBorder="1" applyAlignment="1">
      <alignment horizontal="center" vertical="center" wrapText="1"/>
    </xf>
    <xf numFmtId="0" fontId="56" fillId="5" borderId="0" xfId="0" applyFont="1" applyFill="1" applyAlignment="1">
      <alignment horizontal="center" wrapText="1"/>
    </xf>
    <xf numFmtId="0" fontId="2" fillId="0" borderId="0" xfId="1" applyAlignment="1">
      <alignment horizontal="center"/>
    </xf>
    <xf numFmtId="0" fontId="54" fillId="0" borderId="0" xfId="1" applyFont="1" applyAlignment="1">
      <alignment horizontal="center" vertical="center" wrapText="1"/>
    </xf>
    <xf numFmtId="0" fontId="56" fillId="0" borderId="19" xfId="0" applyFont="1" applyBorder="1" applyAlignment="1">
      <alignment horizontal="center" vertical="center" wrapText="1"/>
    </xf>
    <xf numFmtId="0" fontId="56" fillId="0" borderId="40" xfId="0" applyFont="1" applyBorder="1" applyAlignment="1">
      <alignment horizontal="center" vertical="center" wrapText="1"/>
    </xf>
    <xf numFmtId="0" fontId="56" fillId="0" borderId="43" xfId="0" applyFont="1" applyBorder="1" applyAlignment="1">
      <alignment horizontal="center" vertical="center" wrapText="1"/>
    </xf>
    <xf numFmtId="0" fontId="45" fillId="5" borderId="0" xfId="0" applyFont="1" applyFill="1" applyAlignment="1">
      <alignment horizontal="center" wrapText="1"/>
    </xf>
    <xf numFmtId="0" fontId="0" fillId="0" borderId="6" xfId="0" applyBorder="1" applyAlignment="1">
      <alignment horizontal="center" vertical="center" wrapText="1"/>
    </xf>
    <xf numFmtId="0" fontId="43" fillId="0" borderId="17" xfId="0" applyFont="1" applyBorder="1" applyAlignment="1">
      <alignment horizontal="center" vertical="center" wrapText="1"/>
    </xf>
    <xf numFmtId="0" fontId="43" fillId="0" borderId="18" xfId="0" applyFont="1"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43" fillId="0" borderId="6" xfId="0" applyFont="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xf>
    <xf numFmtId="0" fontId="18" fillId="0" borderId="0" xfId="0" applyFont="1" applyAlignment="1">
      <alignment horizontal="center" vertical="center" wrapText="1"/>
    </xf>
    <xf numFmtId="0" fontId="18" fillId="0" borderId="0" xfId="0" applyFont="1" applyAlignment="1">
      <alignment horizontal="center" vertical="center"/>
    </xf>
    <xf numFmtId="0" fontId="58" fillId="3" borderId="2" xfId="0" applyFont="1" applyFill="1" applyBorder="1" applyAlignment="1">
      <alignment horizontal="center" vertical="center" wrapText="1"/>
    </xf>
    <xf numFmtId="0" fontId="58" fillId="3" borderId="3" xfId="0" applyFont="1" applyFill="1" applyBorder="1" applyAlignment="1">
      <alignment horizontal="center" vertical="center" wrapText="1"/>
    </xf>
    <xf numFmtId="0" fontId="60" fillId="11" borderId="2" xfId="1" applyFont="1" applyFill="1" applyBorder="1" applyAlignment="1">
      <alignment horizontal="center" vertical="center" wrapText="1"/>
    </xf>
    <xf numFmtId="0" fontId="60" fillId="11" borderId="15" xfId="1" applyFont="1" applyFill="1" applyBorder="1" applyAlignment="1">
      <alignment horizontal="center" vertical="center" wrapText="1"/>
    </xf>
    <xf numFmtId="0" fontId="60" fillId="11" borderId="3" xfId="1" applyFont="1" applyFill="1" applyBorder="1" applyAlignment="1">
      <alignment horizontal="center" vertical="center" wrapText="1"/>
    </xf>
    <xf numFmtId="2" fontId="58" fillId="3" borderId="2" xfId="0" applyNumberFormat="1" applyFont="1" applyFill="1" applyBorder="1" applyAlignment="1">
      <alignment horizontal="center" vertical="center"/>
    </xf>
    <xf numFmtId="2" fontId="58" fillId="3" borderId="15" xfId="0" applyNumberFormat="1" applyFont="1" applyFill="1" applyBorder="1" applyAlignment="1">
      <alignment horizontal="center" vertical="center"/>
    </xf>
    <xf numFmtId="2" fontId="58" fillId="3" borderId="3" xfId="0" applyNumberFormat="1" applyFont="1" applyFill="1" applyBorder="1" applyAlignment="1">
      <alignment horizontal="center" vertical="center"/>
    </xf>
    <xf numFmtId="0" fontId="58" fillId="3" borderId="5" xfId="0" applyFont="1" applyFill="1" applyBorder="1" applyAlignment="1">
      <alignment horizontal="center" vertical="center" wrapText="1"/>
    </xf>
    <xf numFmtId="2" fontId="58" fillId="3" borderId="38" xfId="0" applyNumberFormat="1" applyFont="1" applyFill="1" applyBorder="1" applyAlignment="1">
      <alignment horizontal="center" vertical="center"/>
    </xf>
    <xf numFmtId="0" fontId="74" fillId="0" borderId="2" xfId="1" applyFont="1" applyBorder="1" applyAlignment="1">
      <alignment horizontal="center" vertical="center" wrapText="1"/>
    </xf>
    <xf numFmtId="0" fontId="74" fillId="0" borderId="15" xfId="1" applyFont="1" applyBorder="1" applyAlignment="1">
      <alignment horizontal="center" vertical="center" wrapText="1"/>
    </xf>
    <xf numFmtId="0" fontId="74" fillId="0" borderId="3" xfId="1" applyFont="1" applyBorder="1" applyAlignment="1">
      <alignment horizontal="center" vertical="center" wrapText="1"/>
    </xf>
    <xf numFmtId="0" fontId="72" fillId="0" borderId="2" xfId="1" applyFont="1" applyBorder="1" applyAlignment="1">
      <alignment horizontal="center" vertical="center" wrapText="1"/>
    </xf>
    <xf numFmtId="0" fontId="72" fillId="0" borderId="15" xfId="1" applyFont="1" applyBorder="1" applyAlignment="1">
      <alignment horizontal="center" vertical="center" wrapText="1"/>
    </xf>
    <xf numFmtId="0" fontId="72" fillId="0" borderId="3" xfId="1" applyFont="1" applyBorder="1" applyAlignment="1">
      <alignment horizontal="center" vertical="center" wrapText="1"/>
    </xf>
    <xf numFmtId="0" fontId="71" fillId="3" borderId="2" xfId="0" applyFont="1" applyFill="1" applyBorder="1" applyAlignment="1">
      <alignment horizontal="center" vertical="center" wrapText="1"/>
    </xf>
    <xf numFmtId="0" fontId="71" fillId="3" borderId="5" xfId="0" applyFont="1" applyFill="1" applyBorder="1" applyAlignment="1">
      <alignment horizontal="center" vertical="center" wrapText="1"/>
    </xf>
    <xf numFmtId="2" fontId="71" fillId="3" borderId="38" xfId="0" applyNumberFormat="1" applyFont="1" applyFill="1" applyBorder="1" applyAlignment="1">
      <alignment horizontal="center" vertical="center"/>
    </xf>
    <xf numFmtId="2" fontId="71" fillId="3" borderId="15" xfId="0" applyNumberFormat="1" applyFont="1" applyFill="1" applyBorder="1" applyAlignment="1">
      <alignment horizontal="center" vertical="center"/>
    </xf>
    <xf numFmtId="2" fontId="71" fillId="3" borderId="3" xfId="0" applyNumberFormat="1" applyFont="1" applyFill="1" applyBorder="1" applyAlignment="1">
      <alignment horizontal="center" vertical="center"/>
    </xf>
    <xf numFmtId="0" fontId="78" fillId="0" borderId="4" xfId="0" applyFont="1" applyBorder="1" applyAlignment="1">
      <alignment horizontal="center" vertical="center" wrapText="1"/>
    </xf>
    <xf numFmtId="0" fontId="78" fillId="0" borderId="14" xfId="0" applyFont="1" applyBorder="1" applyAlignment="1">
      <alignment horizontal="center" vertical="center" wrapText="1"/>
    </xf>
    <xf numFmtId="0" fontId="78" fillId="0" borderId="12" xfId="0" applyFont="1" applyBorder="1" applyAlignment="1">
      <alignment horizontal="center" vertical="center" wrapText="1"/>
    </xf>
    <xf numFmtId="0" fontId="78" fillId="0" borderId="2" xfId="0" applyFont="1" applyBorder="1" applyAlignment="1">
      <alignment horizontal="center" vertical="center" wrapText="1"/>
    </xf>
    <xf numFmtId="0" fontId="78" fillId="0" borderId="15" xfId="0" applyFont="1" applyBorder="1" applyAlignment="1">
      <alignment horizontal="center" vertical="center" wrapText="1"/>
    </xf>
    <xf numFmtId="0" fontId="78" fillId="0" borderId="3" xfId="0" applyFont="1" applyBorder="1" applyAlignment="1">
      <alignment horizontal="center" vertical="center" wrapText="1"/>
    </xf>
    <xf numFmtId="0" fontId="80" fillId="0" borderId="2" xfId="0" applyFont="1" applyBorder="1" applyAlignment="1">
      <alignment horizontal="center" vertical="center"/>
    </xf>
    <xf numFmtId="0" fontId="80" fillId="0" borderId="3" xfId="0" applyFont="1" applyBorder="1" applyAlignment="1">
      <alignment horizontal="center" vertical="center"/>
    </xf>
    <xf numFmtId="0" fontId="79" fillId="0" borderId="2" xfId="0" applyFont="1" applyBorder="1" applyAlignment="1">
      <alignment horizontal="center" vertical="center" wrapText="1"/>
    </xf>
    <xf numFmtId="0" fontId="79" fillId="0" borderId="3" xfId="0" applyFont="1" applyBorder="1" applyAlignment="1">
      <alignment horizontal="center" vertical="center" wrapText="1"/>
    </xf>
    <xf numFmtId="0" fontId="80" fillId="0" borderId="2" xfId="0" applyFont="1" applyBorder="1" applyAlignment="1">
      <alignment horizontal="center" vertical="center" wrapText="1"/>
    </xf>
    <xf numFmtId="0" fontId="80" fillId="0" borderId="3" xfId="0" applyFont="1" applyBorder="1" applyAlignment="1">
      <alignment horizontal="center" vertical="center" wrapText="1"/>
    </xf>
    <xf numFmtId="2" fontId="71" fillId="3" borderId="2" xfId="0" applyNumberFormat="1" applyFont="1" applyFill="1" applyBorder="1" applyAlignment="1">
      <alignment horizontal="center" vertical="center"/>
    </xf>
    <xf numFmtId="0" fontId="71" fillId="3" borderId="3" xfId="0" applyFont="1" applyFill="1" applyBorder="1" applyAlignment="1">
      <alignment horizontal="center" vertical="center" wrapText="1"/>
    </xf>
    <xf numFmtId="0" fontId="79" fillId="0" borderId="4" xfId="0" applyFont="1" applyBorder="1" applyAlignment="1">
      <alignment horizontal="center" vertical="center" wrapText="1"/>
    </xf>
    <xf numFmtId="0" fontId="79" fillId="0" borderId="14" xfId="0" applyFont="1" applyBorder="1" applyAlignment="1">
      <alignment horizontal="center" vertical="center" wrapText="1"/>
    </xf>
    <xf numFmtId="0" fontId="79" fillId="0" borderId="12" xfId="0" applyFont="1" applyBorder="1" applyAlignment="1">
      <alignment horizontal="center" vertical="center" wrapText="1"/>
    </xf>
    <xf numFmtId="0" fontId="79" fillId="0" borderId="15" xfId="0" applyFont="1" applyBorder="1" applyAlignment="1">
      <alignment horizontal="center" vertical="center" wrapText="1"/>
    </xf>
    <xf numFmtId="0" fontId="59" fillId="3" borderId="1" xfId="0" applyFont="1" applyFill="1" applyBorder="1" applyAlignment="1">
      <alignment horizontal="center" vertical="center" wrapText="1" readingOrder="2"/>
    </xf>
    <xf numFmtId="0" fontId="71" fillId="3" borderId="1" xfId="0" applyFont="1" applyFill="1" applyBorder="1" applyAlignment="1">
      <alignment horizontal="center" vertical="center" wrapText="1"/>
    </xf>
    <xf numFmtId="0" fontId="77" fillId="0" borderId="4" xfId="0" applyFont="1" applyBorder="1" applyAlignment="1">
      <alignment horizontal="center" vertical="center" wrapText="1"/>
    </xf>
    <xf numFmtId="0" fontId="77" fillId="0" borderId="14" xfId="0" applyFont="1" applyBorder="1" applyAlignment="1">
      <alignment horizontal="center" vertical="center" wrapText="1"/>
    </xf>
    <xf numFmtId="0" fontId="77" fillId="0" borderId="12" xfId="0" applyFont="1" applyBorder="1" applyAlignment="1">
      <alignment horizontal="center" vertical="center" wrapText="1"/>
    </xf>
    <xf numFmtId="0" fontId="84" fillId="0" borderId="2" xfId="0" applyFont="1" applyBorder="1" applyAlignment="1">
      <alignment horizontal="center" vertical="center" wrapText="1"/>
    </xf>
    <xf numFmtId="0" fontId="84" fillId="0" borderId="15" xfId="0" applyFont="1" applyBorder="1" applyAlignment="1">
      <alignment horizontal="center" vertical="center" wrapText="1"/>
    </xf>
    <xf numFmtId="0" fontId="84" fillId="0" borderId="3" xfId="0" applyFont="1" applyBorder="1" applyAlignment="1">
      <alignment horizontal="center" vertical="center" wrapText="1"/>
    </xf>
    <xf numFmtId="0" fontId="84" fillId="0" borderId="2" xfId="0" applyFont="1" applyBorder="1" applyAlignment="1">
      <alignment horizontal="center" vertical="center"/>
    </xf>
    <xf numFmtId="0" fontId="84" fillId="0" borderId="15" xfId="0" applyFont="1" applyBorder="1" applyAlignment="1">
      <alignment horizontal="center" vertical="center"/>
    </xf>
    <xf numFmtId="0" fontId="84" fillId="0" borderId="3" xfId="0" applyFont="1" applyBorder="1" applyAlignment="1">
      <alignment horizontal="center" vertical="center"/>
    </xf>
  </cellXfs>
  <cellStyles count="13">
    <cellStyle name="2-T-D" xfId="7"/>
    <cellStyle name="Comma 2 2" xfId="3"/>
    <cellStyle name="Currency 2" xfId="5"/>
    <cellStyle name="Normal" xfId="0" builtinId="0"/>
    <cellStyle name="Normal 2" xfId="1"/>
    <cellStyle name="Normal 2 2" xfId="2"/>
    <cellStyle name="Normal 2 2 3 2 2" xfId="6"/>
    <cellStyle name="Normal 2 3 3" xfId="9"/>
    <cellStyle name="Normal 2 3 3 2" xfId="8"/>
    <cellStyle name="Normal 3" xfId="11"/>
    <cellStyle name="Normal 5" xfId="10"/>
    <cellStyle name="Percent 2" xfId="12"/>
    <cellStyle name="عادي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775334</xdr:rowOff>
    </xdr:from>
    <xdr:to>
      <xdr:col>7</xdr:col>
      <xdr:colOff>0</xdr:colOff>
      <xdr:row>0</xdr:row>
      <xdr:rowOff>971549</xdr:rowOff>
    </xdr:to>
    <xdr:sp macro="" textlink="">
      <xdr:nvSpPr>
        <xdr:cNvPr id="2" name="مربع نص 3">
          <a:extLst>
            <a:ext uri="{FF2B5EF4-FFF2-40B4-BE49-F238E27FC236}">
              <a16:creationId xmlns:a16="http://schemas.microsoft.com/office/drawing/2014/main" id="{8B953D40-79E7-43C1-9D0F-DD8BF3970533}"/>
            </a:ext>
          </a:extLst>
        </xdr:cNvPr>
        <xdr:cNvSpPr txBox="1"/>
      </xdr:nvSpPr>
      <xdr:spPr>
        <a:xfrm flipH="1">
          <a:off x="13158107" y="775334"/>
          <a:ext cx="0" cy="196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0"/>
            <a:t> مكتب الصادق للعمارة والهندسة</a:t>
          </a:r>
        </a:p>
      </xdr:txBody>
    </xdr:sp>
    <xdr:clientData/>
  </xdr:twoCellAnchor>
  <xdr:twoCellAnchor>
    <xdr:from>
      <xdr:col>0</xdr:col>
      <xdr:colOff>321400</xdr:colOff>
      <xdr:row>0</xdr:row>
      <xdr:rowOff>130696</xdr:rowOff>
    </xdr:from>
    <xdr:to>
      <xdr:col>6</xdr:col>
      <xdr:colOff>762001</xdr:colOff>
      <xdr:row>0</xdr:row>
      <xdr:rowOff>1487055</xdr:rowOff>
    </xdr:to>
    <xdr:grpSp>
      <xdr:nvGrpSpPr>
        <xdr:cNvPr id="3" name="Group 2" descr="SSSS">
          <a:extLst>
            <a:ext uri="{FF2B5EF4-FFF2-40B4-BE49-F238E27FC236}">
              <a16:creationId xmlns:a16="http://schemas.microsoft.com/office/drawing/2014/main" id="{58C279C3-2785-459F-AB10-800C4044E857}"/>
            </a:ext>
          </a:extLst>
        </xdr:cNvPr>
        <xdr:cNvGrpSpPr/>
      </xdr:nvGrpSpPr>
      <xdr:grpSpPr>
        <a:xfrm>
          <a:off x="321400" y="130696"/>
          <a:ext cx="12577183" cy="1356359"/>
          <a:chOff x="11063286318" y="127221"/>
          <a:chExt cx="15379728" cy="1344281"/>
        </a:xfrm>
      </xdr:grpSpPr>
      <xdr:pic>
        <xdr:nvPicPr>
          <xdr:cNvPr id="4" name="Picture 3">
            <a:extLst>
              <a:ext uri="{FF2B5EF4-FFF2-40B4-BE49-F238E27FC236}">
                <a16:creationId xmlns:a16="http://schemas.microsoft.com/office/drawing/2014/main" id="{0B72354A-DEB5-9D6D-8BD6-92BEFBAF616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569" t="23172" r="70123" b="25714"/>
          <a:stretch/>
        </xdr:blipFill>
        <xdr:spPr bwMode="auto">
          <a:xfrm>
            <a:off x="11063286318" y="372631"/>
            <a:ext cx="2693881" cy="815438"/>
          </a:xfrm>
          <a:prstGeom prst="rect">
            <a:avLst/>
          </a:prstGeom>
          <a:ln>
            <a:noFill/>
          </a:ln>
          <a:extLst>
            <a:ext uri="{53640926-AAD7-44D8-BBD7-CCE9431645EC}">
              <a14:shadowObscured xmlns:a14="http://schemas.microsoft.com/office/drawing/2010/main"/>
            </a:ext>
          </a:extLst>
        </xdr:spPr>
      </xdr:pic>
      <xdr:pic>
        <xdr:nvPicPr>
          <xdr:cNvPr id="5" name="Picture 4">
            <a:extLst>
              <a:ext uri="{FF2B5EF4-FFF2-40B4-BE49-F238E27FC236}">
                <a16:creationId xmlns:a16="http://schemas.microsoft.com/office/drawing/2014/main" id="{80E38A54-31B9-D168-85DC-ED726443D2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76350519" y="229781"/>
            <a:ext cx="2315527" cy="1101139"/>
          </a:xfrm>
          <a:prstGeom prst="rect">
            <a:avLst/>
          </a:prstGeom>
        </xdr:spPr>
      </xdr:pic>
      <xdr:sp macro="" textlink="">
        <xdr:nvSpPr>
          <xdr:cNvPr id="6" name="TextBox 5">
            <a:extLst>
              <a:ext uri="{FF2B5EF4-FFF2-40B4-BE49-F238E27FC236}">
                <a16:creationId xmlns:a16="http://schemas.microsoft.com/office/drawing/2014/main" id="{C6E1724F-BC72-B482-2779-9051529A5042}"/>
              </a:ext>
            </a:extLst>
          </xdr:cNvPr>
          <xdr:cNvSpPr txBox="1"/>
        </xdr:nvSpPr>
        <xdr:spPr>
          <a:xfrm>
            <a:off x="11066716500" y="127221"/>
            <a:ext cx="8808360" cy="1344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algn="ctr" rtl="1"/>
            <a:r>
              <a:rPr lang="ar-YE" sz="2000" b="1">
                <a:solidFill>
                  <a:schemeClr val="dk1"/>
                </a:solidFill>
                <a:effectLst/>
                <a:latin typeface="+mn-lt"/>
                <a:ea typeface="+mn-ea"/>
                <a:cs typeface="+mn-cs"/>
              </a:rPr>
              <a:t>المشاريع المجتمعية, مشاريع الحماية من الفيضانات ومشاريع الصيانة في مواقع النازحين - مديرية قعطبة - محافظة الضالع</a:t>
            </a:r>
          </a:p>
          <a:p>
            <a:pPr rtl="1"/>
            <a:endParaRPr lang="en-US" sz="1600">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486708</xdr:colOff>
      <xdr:row>0</xdr:row>
      <xdr:rowOff>166686</xdr:rowOff>
    </xdr:from>
    <xdr:to>
      <xdr:col>6</xdr:col>
      <xdr:colOff>796894</xdr:colOff>
      <xdr:row>1</xdr:row>
      <xdr:rowOff>20002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893896" y="166686"/>
          <a:ext cx="2167560" cy="1047751"/>
        </a:xfrm>
        <a:prstGeom prst="rect">
          <a:avLst/>
        </a:prstGeom>
      </xdr:spPr>
    </xdr:pic>
    <xdr:clientData/>
  </xdr:twoCellAnchor>
  <xdr:twoCellAnchor editAs="oneCell">
    <xdr:from>
      <xdr:col>0</xdr:col>
      <xdr:colOff>645103</xdr:colOff>
      <xdr:row>0</xdr:row>
      <xdr:rowOff>116898</xdr:rowOff>
    </xdr:from>
    <xdr:to>
      <xdr:col>1</xdr:col>
      <xdr:colOff>2029778</xdr:colOff>
      <xdr:row>0</xdr:row>
      <xdr:rowOff>1077277</xdr:rowOff>
    </xdr:to>
    <xdr:pic>
      <xdr:nvPicPr>
        <xdr:cNvPr id="3" name="صورة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5103" y="116898"/>
          <a:ext cx="2902960" cy="95466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486708</xdr:colOff>
      <xdr:row>0</xdr:row>
      <xdr:rowOff>142875</xdr:rowOff>
    </xdr:from>
    <xdr:to>
      <xdr:col>6</xdr:col>
      <xdr:colOff>687268</xdr:colOff>
      <xdr:row>0</xdr:row>
      <xdr:rowOff>1162685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425458" y="142875"/>
          <a:ext cx="2158900" cy="1016000"/>
        </a:xfrm>
        <a:prstGeom prst="rect">
          <a:avLst/>
        </a:prstGeom>
      </xdr:spPr>
    </xdr:pic>
    <xdr:clientData/>
  </xdr:twoCellAnchor>
  <xdr:twoCellAnchor editAs="oneCell">
    <xdr:from>
      <xdr:col>0</xdr:col>
      <xdr:colOff>692726</xdr:colOff>
      <xdr:row>0</xdr:row>
      <xdr:rowOff>259774</xdr:rowOff>
    </xdr:from>
    <xdr:to>
      <xdr:col>1</xdr:col>
      <xdr:colOff>1732774</xdr:colOff>
      <xdr:row>0</xdr:row>
      <xdr:rowOff>1009651</xdr:rowOff>
    </xdr:to>
    <xdr:pic>
      <xdr:nvPicPr>
        <xdr:cNvPr id="3" name="صورة 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2726" y="259774"/>
          <a:ext cx="2551983" cy="740352"/>
        </a:xfrm>
        <a:prstGeom prst="rect">
          <a:avLst/>
        </a:prstGeom>
      </xdr:spPr>
    </xdr:pic>
    <xdr:clientData/>
  </xdr:twoCellAnchor>
  <xdr:twoCellAnchor editAs="oneCell">
    <xdr:from>
      <xdr:col>4</xdr:col>
      <xdr:colOff>486708</xdr:colOff>
      <xdr:row>0</xdr:row>
      <xdr:rowOff>142875</xdr:rowOff>
    </xdr:from>
    <xdr:to>
      <xdr:col>6</xdr:col>
      <xdr:colOff>690443</xdr:colOff>
      <xdr:row>0</xdr:row>
      <xdr:rowOff>1158875</xdr:rowOff>
    </xdr:to>
    <xdr:pic>
      <xdr:nvPicPr>
        <xdr:cNvPr id="4" name="Picture 3">
          <a:extLst>
            <a:ext uri="{FF2B5EF4-FFF2-40B4-BE49-F238E27FC236}">
              <a16:creationId xmlns:a16="http://schemas.microsoft.com/office/drawing/2014/main" id="{A9DCE130-6F1C-4AC4-83F9-CCC2F758E4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957588" y="142875"/>
          <a:ext cx="2217955" cy="1016000"/>
        </a:xfrm>
        <a:prstGeom prst="rect">
          <a:avLst/>
        </a:prstGeom>
      </xdr:spPr>
    </xdr:pic>
    <xdr:clientData/>
  </xdr:twoCellAnchor>
  <xdr:twoCellAnchor editAs="oneCell">
    <xdr:from>
      <xdr:col>0</xdr:col>
      <xdr:colOff>692726</xdr:colOff>
      <xdr:row>0</xdr:row>
      <xdr:rowOff>259774</xdr:rowOff>
    </xdr:from>
    <xdr:to>
      <xdr:col>1</xdr:col>
      <xdr:colOff>1736584</xdr:colOff>
      <xdr:row>0</xdr:row>
      <xdr:rowOff>1000126</xdr:rowOff>
    </xdr:to>
    <xdr:pic>
      <xdr:nvPicPr>
        <xdr:cNvPr id="5" name="صورة 1">
          <a:extLst>
            <a:ext uri="{FF2B5EF4-FFF2-40B4-BE49-F238E27FC236}">
              <a16:creationId xmlns:a16="http://schemas.microsoft.com/office/drawing/2014/main" id="{77EAEC5B-F837-427B-A9AB-1B28E10B4F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2726" y="259774"/>
          <a:ext cx="2598338" cy="740352"/>
        </a:xfrm>
        <a:prstGeom prst="rect">
          <a:avLst/>
        </a:prstGeom>
      </xdr:spPr>
    </xdr:pic>
    <xdr:clientData/>
  </xdr:twoCellAnchor>
  <xdr:oneCellAnchor>
    <xdr:from>
      <xdr:col>0</xdr:col>
      <xdr:colOff>692726</xdr:colOff>
      <xdr:row>0</xdr:row>
      <xdr:rowOff>259774</xdr:rowOff>
    </xdr:from>
    <xdr:ext cx="2551983" cy="740352"/>
    <xdr:pic>
      <xdr:nvPicPr>
        <xdr:cNvPr id="6" name="صورة 1">
          <a:extLst>
            <a:ext uri="{FF2B5EF4-FFF2-40B4-BE49-F238E27FC236}">
              <a16:creationId xmlns:a16="http://schemas.microsoft.com/office/drawing/2014/main" id="{C840DDAB-7C32-41F0-B260-525407CD40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2726" y="259774"/>
          <a:ext cx="2551983" cy="740352"/>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5</xdr:col>
      <xdr:colOff>486708</xdr:colOff>
      <xdr:row>0</xdr:row>
      <xdr:rowOff>138545</xdr:rowOff>
    </xdr:from>
    <xdr:to>
      <xdr:col>7</xdr:col>
      <xdr:colOff>796891</xdr:colOff>
      <xdr:row>0</xdr:row>
      <xdr:rowOff>1143000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0072" y="138545"/>
          <a:ext cx="2163229" cy="1004455"/>
        </a:xfrm>
        <a:prstGeom prst="rect">
          <a:avLst/>
        </a:prstGeom>
      </xdr:spPr>
    </xdr:pic>
    <xdr:clientData/>
  </xdr:twoCellAnchor>
  <xdr:twoCellAnchor editAs="oneCell">
    <xdr:from>
      <xdr:col>1</xdr:col>
      <xdr:colOff>692727</xdr:colOff>
      <xdr:row>0</xdr:row>
      <xdr:rowOff>225137</xdr:rowOff>
    </xdr:from>
    <xdr:to>
      <xdr:col>2</xdr:col>
      <xdr:colOff>2345574</xdr:colOff>
      <xdr:row>0</xdr:row>
      <xdr:rowOff>1165571</xdr:rowOff>
    </xdr:to>
    <xdr:pic>
      <xdr:nvPicPr>
        <xdr:cNvPr id="3" name="صورة 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2727" y="225137"/>
          <a:ext cx="3151909" cy="946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1962166</xdr:colOff>
      <xdr:row>0</xdr:row>
      <xdr:rowOff>134469</xdr:rowOff>
    </xdr:from>
    <xdr:to>
      <xdr:col>6</xdr:col>
      <xdr:colOff>3388506</xdr:colOff>
      <xdr:row>1</xdr:row>
      <xdr:rowOff>20058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66578" y="134469"/>
          <a:ext cx="1426340" cy="757519"/>
        </a:xfrm>
        <a:prstGeom prst="rect">
          <a:avLst/>
        </a:prstGeom>
      </xdr:spPr>
    </xdr:pic>
    <xdr:clientData/>
  </xdr:twoCellAnchor>
  <xdr:twoCellAnchor editAs="oneCell">
    <xdr:from>
      <xdr:col>0</xdr:col>
      <xdr:colOff>220602</xdr:colOff>
      <xdr:row>0</xdr:row>
      <xdr:rowOff>161925</xdr:rowOff>
    </xdr:from>
    <xdr:to>
      <xdr:col>1</xdr:col>
      <xdr:colOff>1715242</xdr:colOff>
      <xdr:row>0</xdr:row>
      <xdr:rowOff>855344</xdr:rowOff>
    </xdr:to>
    <xdr:pic>
      <xdr:nvPicPr>
        <xdr:cNvPr id="5" name="صورة 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0602" y="161925"/>
          <a:ext cx="1789915" cy="6857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5515215</xdr:colOff>
      <xdr:row>0</xdr:row>
      <xdr:rowOff>22412</xdr:rowOff>
    </xdr:from>
    <xdr:to>
      <xdr:col>2</xdr:col>
      <xdr:colOff>802636</xdr:colOff>
      <xdr:row>4</xdr:row>
      <xdr:rowOff>117103</xdr:rowOff>
    </xdr:to>
    <xdr:pic>
      <xdr:nvPicPr>
        <xdr:cNvPr id="2" name="Picture 1">
          <a:extLst>
            <a:ext uri="{FF2B5EF4-FFF2-40B4-BE49-F238E27FC236}">
              <a16:creationId xmlns:a16="http://schemas.microsoft.com/office/drawing/2014/main" id="{E46E8ACB-2076-4550-A239-9AB505CF34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32156" y="22412"/>
          <a:ext cx="1428245" cy="767044"/>
        </a:xfrm>
        <a:prstGeom prst="rect">
          <a:avLst/>
        </a:prstGeom>
      </xdr:spPr>
    </xdr:pic>
    <xdr:clientData/>
  </xdr:twoCellAnchor>
  <xdr:twoCellAnchor editAs="oneCell">
    <xdr:from>
      <xdr:col>0</xdr:col>
      <xdr:colOff>80347</xdr:colOff>
      <xdr:row>0</xdr:row>
      <xdr:rowOff>72278</xdr:rowOff>
    </xdr:from>
    <xdr:to>
      <xdr:col>0</xdr:col>
      <xdr:colOff>1847066</xdr:colOff>
      <xdr:row>4</xdr:row>
      <xdr:rowOff>95249</xdr:rowOff>
    </xdr:to>
    <xdr:pic>
      <xdr:nvPicPr>
        <xdr:cNvPr id="3" name="صورة 1">
          <a:extLst>
            <a:ext uri="{FF2B5EF4-FFF2-40B4-BE49-F238E27FC236}">
              <a16:creationId xmlns:a16="http://schemas.microsoft.com/office/drawing/2014/main" id="{4C84F814-2EF9-4FC5-BC9F-984ED4FD5A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347" y="72278"/>
          <a:ext cx="1766719" cy="702944"/>
        </a:xfrm>
        <a:prstGeom prst="rect">
          <a:avLst/>
        </a:prstGeom>
      </xdr:spPr>
    </xdr:pic>
    <xdr:clientData/>
  </xdr:twoCellAnchor>
  <xdr:twoCellAnchor>
    <xdr:from>
      <xdr:col>0</xdr:col>
      <xdr:colOff>2074333</xdr:colOff>
      <xdr:row>0</xdr:row>
      <xdr:rowOff>76201</xdr:rowOff>
    </xdr:from>
    <xdr:to>
      <xdr:col>1</xdr:col>
      <xdr:colOff>5260575</xdr:colOff>
      <xdr:row>6</xdr:row>
      <xdr:rowOff>84668</xdr:rowOff>
    </xdr:to>
    <xdr:sp macro="" textlink="">
      <xdr:nvSpPr>
        <xdr:cNvPr id="4" name="TextBox 3">
          <a:extLst>
            <a:ext uri="{FF2B5EF4-FFF2-40B4-BE49-F238E27FC236}">
              <a16:creationId xmlns:a16="http://schemas.microsoft.com/office/drawing/2014/main" id="{E1E7C680-E793-4E67-AC83-999A7E1727DB}"/>
            </a:ext>
          </a:extLst>
        </xdr:cNvPr>
        <xdr:cNvSpPr txBox="1"/>
      </xdr:nvSpPr>
      <xdr:spPr>
        <a:xfrm>
          <a:off x="2074333" y="76201"/>
          <a:ext cx="6505175" cy="1024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algn="ctr" rtl="1"/>
          <a:r>
            <a:rPr lang="ar-YE" sz="1600" b="1">
              <a:solidFill>
                <a:schemeClr val="dk1"/>
              </a:solidFill>
              <a:effectLst/>
              <a:latin typeface="Arial" panose="020B0604020202020204" pitchFamily="34" charset="0"/>
              <a:ea typeface="+mn-ea"/>
              <a:cs typeface="+mn-cs"/>
            </a:rPr>
            <a:t>المشاريع المجتمعية, مشاريع الحماية من الفيضانات ومشاريع الصيانة في مواقع النازحين - مديرية قعطبة - محافظة الضالع</a:t>
          </a:r>
          <a:endParaRPr lang="en-US" sz="2400" b="1">
            <a:effectLst/>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1962166</xdr:colOff>
      <xdr:row>0</xdr:row>
      <xdr:rowOff>134469</xdr:rowOff>
    </xdr:from>
    <xdr:to>
      <xdr:col>6</xdr:col>
      <xdr:colOff>3388506</xdr:colOff>
      <xdr:row>1</xdr:row>
      <xdr:rowOff>16248</xdr:rowOff>
    </xdr:to>
    <xdr:pic>
      <xdr:nvPicPr>
        <xdr:cNvPr id="2" name="Picture 1">
          <a:extLst>
            <a:ext uri="{FF2B5EF4-FFF2-40B4-BE49-F238E27FC236}">
              <a16:creationId xmlns:a16="http://schemas.microsoft.com/office/drawing/2014/main" id="{3D92FF5B-35E6-46AA-B14E-461581D2BB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45056" y="130659"/>
          <a:ext cx="1430150" cy="771414"/>
        </a:xfrm>
        <a:prstGeom prst="rect">
          <a:avLst/>
        </a:prstGeom>
      </xdr:spPr>
    </xdr:pic>
    <xdr:clientData/>
  </xdr:twoCellAnchor>
  <xdr:twoCellAnchor editAs="oneCell">
    <xdr:from>
      <xdr:col>0</xdr:col>
      <xdr:colOff>220602</xdr:colOff>
      <xdr:row>0</xdr:row>
      <xdr:rowOff>161925</xdr:rowOff>
    </xdr:from>
    <xdr:to>
      <xdr:col>1</xdr:col>
      <xdr:colOff>1715242</xdr:colOff>
      <xdr:row>0</xdr:row>
      <xdr:rowOff>859154</xdr:rowOff>
    </xdr:to>
    <xdr:pic>
      <xdr:nvPicPr>
        <xdr:cNvPr id="3" name="صورة 1">
          <a:extLst>
            <a:ext uri="{FF2B5EF4-FFF2-40B4-BE49-F238E27FC236}">
              <a16:creationId xmlns:a16="http://schemas.microsoft.com/office/drawing/2014/main" id="{96058DBC-DBC0-4BD2-9E49-8000D1DD2F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8697" y="163830"/>
          <a:ext cx="1801345" cy="6953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294406</xdr:colOff>
      <xdr:row>0</xdr:row>
      <xdr:rowOff>238606</xdr:rowOff>
    </xdr:from>
    <xdr:to>
      <xdr:col>1</xdr:col>
      <xdr:colOff>2364635</xdr:colOff>
      <xdr:row>0</xdr:row>
      <xdr:rowOff>1145834</xdr:rowOff>
    </xdr:to>
    <xdr:pic>
      <xdr:nvPicPr>
        <xdr:cNvPr id="5" name="صورة 1">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4406" y="238606"/>
          <a:ext cx="3576911" cy="907228"/>
        </a:xfrm>
        <a:prstGeom prst="rect">
          <a:avLst/>
        </a:prstGeom>
      </xdr:spPr>
    </xdr:pic>
    <xdr:clientData/>
  </xdr:twoCellAnchor>
  <xdr:twoCellAnchor editAs="oneCell">
    <xdr:from>
      <xdr:col>4</xdr:col>
      <xdr:colOff>71073</xdr:colOff>
      <xdr:row>0</xdr:row>
      <xdr:rowOff>17318</xdr:rowOff>
    </xdr:from>
    <xdr:to>
      <xdr:col>6</xdr:col>
      <xdr:colOff>381257</xdr:colOff>
      <xdr:row>1</xdr:row>
      <xdr:rowOff>22186</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441709" y="17318"/>
          <a:ext cx="2163230" cy="12055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486708</xdr:colOff>
      <xdr:row>0</xdr:row>
      <xdr:rowOff>21167</xdr:rowOff>
    </xdr:from>
    <xdr:to>
      <xdr:col>6</xdr:col>
      <xdr:colOff>702509</xdr:colOff>
      <xdr:row>1</xdr:row>
      <xdr:rowOff>22225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813183" y="21167"/>
          <a:ext cx="2158901" cy="1201208"/>
        </a:xfrm>
        <a:prstGeom prst="rect">
          <a:avLst/>
        </a:prstGeom>
      </xdr:spPr>
    </xdr:pic>
    <xdr:clientData/>
  </xdr:twoCellAnchor>
  <xdr:twoCellAnchor editAs="oneCell">
    <xdr:from>
      <xdr:col>0</xdr:col>
      <xdr:colOff>692727</xdr:colOff>
      <xdr:row>0</xdr:row>
      <xdr:rowOff>259773</xdr:rowOff>
    </xdr:from>
    <xdr:to>
      <xdr:col>1</xdr:col>
      <xdr:colOff>2762956</xdr:colOff>
      <xdr:row>0</xdr:row>
      <xdr:rowOff>1159381</xdr:rowOff>
    </xdr:to>
    <xdr:pic>
      <xdr:nvPicPr>
        <xdr:cNvPr id="3" name="صورة 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2727" y="259773"/>
          <a:ext cx="3584704" cy="907228"/>
        </a:xfrm>
        <a:prstGeom prst="rect">
          <a:avLst/>
        </a:prstGeom>
      </xdr:spPr>
    </xdr:pic>
    <xdr:clientData/>
  </xdr:twoCellAnchor>
  <xdr:twoCellAnchor editAs="oneCell">
    <xdr:from>
      <xdr:col>4</xdr:col>
      <xdr:colOff>486708</xdr:colOff>
      <xdr:row>0</xdr:row>
      <xdr:rowOff>21167</xdr:rowOff>
    </xdr:from>
    <xdr:to>
      <xdr:col>6</xdr:col>
      <xdr:colOff>701642</xdr:colOff>
      <xdr:row>1</xdr:row>
      <xdr:rowOff>22225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870333" y="21167"/>
          <a:ext cx="2167559" cy="12012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486708</xdr:colOff>
      <xdr:row>0</xdr:row>
      <xdr:rowOff>21167</xdr:rowOff>
    </xdr:from>
    <xdr:to>
      <xdr:col>6</xdr:col>
      <xdr:colOff>702509</xdr:colOff>
      <xdr:row>1</xdr:row>
      <xdr:rowOff>22225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556008" y="21167"/>
          <a:ext cx="2167559" cy="1201208"/>
        </a:xfrm>
        <a:prstGeom prst="rect">
          <a:avLst/>
        </a:prstGeom>
      </xdr:spPr>
    </xdr:pic>
    <xdr:clientData/>
  </xdr:twoCellAnchor>
  <xdr:twoCellAnchor editAs="oneCell">
    <xdr:from>
      <xdr:col>0</xdr:col>
      <xdr:colOff>692727</xdr:colOff>
      <xdr:row>0</xdr:row>
      <xdr:rowOff>259773</xdr:rowOff>
    </xdr:from>
    <xdr:to>
      <xdr:col>1</xdr:col>
      <xdr:colOff>2656449</xdr:colOff>
      <xdr:row>0</xdr:row>
      <xdr:rowOff>1159381</xdr:rowOff>
    </xdr:to>
    <xdr:pic>
      <xdr:nvPicPr>
        <xdr:cNvPr id="3" name="صورة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2727" y="259773"/>
          <a:ext cx="3584704" cy="90722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486708</xdr:colOff>
      <xdr:row>0</xdr:row>
      <xdr:rowOff>21167</xdr:rowOff>
    </xdr:from>
    <xdr:to>
      <xdr:col>6</xdr:col>
      <xdr:colOff>470098</xdr:colOff>
      <xdr:row>1</xdr:row>
      <xdr:rowOff>26035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27083" y="21167"/>
          <a:ext cx="2167559" cy="1201208"/>
        </a:xfrm>
        <a:prstGeom prst="rect">
          <a:avLst/>
        </a:prstGeom>
      </xdr:spPr>
    </xdr:pic>
    <xdr:clientData/>
  </xdr:twoCellAnchor>
  <xdr:twoCellAnchor editAs="oneCell">
    <xdr:from>
      <xdr:col>0</xdr:col>
      <xdr:colOff>692727</xdr:colOff>
      <xdr:row>0</xdr:row>
      <xdr:rowOff>259773</xdr:rowOff>
    </xdr:from>
    <xdr:to>
      <xdr:col>1</xdr:col>
      <xdr:colOff>2759146</xdr:colOff>
      <xdr:row>0</xdr:row>
      <xdr:rowOff>1163191</xdr:rowOff>
    </xdr:to>
    <xdr:pic>
      <xdr:nvPicPr>
        <xdr:cNvPr id="5" name="صورة 1">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2727" y="259773"/>
          <a:ext cx="3576911" cy="9072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486708</xdr:colOff>
      <xdr:row>0</xdr:row>
      <xdr:rowOff>21167</xdr:rowOff>
    </xdr:from>
    <xdr:to>
      <xdr:col>6</xdr:col>
      <xdr:colOff>796892</xdr:colOff>
      <xdr:row>1</xdr:row>
      <xdr:rowOff>18415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157988" y="21167"/>
          <a:ext cx="2222804" cy="1199303"/>
        </a:xfrm>
        <a:prstGeom prst="rect">
          <a:avLst/>
        </a:prstGeom>
      </xdr:spPr>
    </xdr:pic>
    <xdr:clientData/>
  </xdr:twoCellAnchor>
  <xdr:twoCellAnchor editAs="oneCell">
    <xdr:from>
      <xdr:col>0</xdr:col>
      <xdr:colOff>692727</xdr:colOff>
      <xdr:row>0</xdr:row>
      <xdr:rowOff>259773</xdr:rowOff>
    </xdr:from>
    <xdr:to>
      <xdr:col>1</xdr:col>
      <xdr:colOff>2537473</xdr:colOff>
      <xdr:row>0</xdr:row>
      <xdr:rowOff>1163191</xdr:rowOff>
    </xdr:to>
    <xdr:pic>
      <xdr:nvPicPr>
        <xdr:cNvPr id="3" name="صورة 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2727" y="259773"/>
          <a:ext cx="3624709" cy="907228"/>
        </a:xfrm>
        <a:prstGeom prst="rect">
          <a:avLst/>
        </a:prstGeom>
      </xdr:spPr>
    </xdr:pic>
    <xdr:clientData/>
  </xdr:twoCellAnchor>
  <xdr:twoCellAnchor editAs="oneCell">
    <xdr:from>
      <xdr:col>4</xdr:col>
      <xdr:colOff>486708</xdr:colOff>
      <xdr:row>0</xdr:row>
      <xdr:rowOff>21167</xdr:rowOff>
    </xdr:from>
    <xdr:to>
      <xdr:col>6</xdr:col>
      <xdr:colOff>796892</xdr:colOff>
      <xdr:row>1</xdr:row>
      <xdr:rowOff>18415</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88708" y="21167"/>
          <a:ext cx="2222804" cy="11993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emye-my.sharepoint.com/Documents%20and%20Settings/&#1601;&#1572;&#1575;&#1583;%20&#1605;&#1602;&#1576;&#1604;/&#1587;&#1591;&#1581;%20&#1575;&#1604;&#1605;&#1603;&#1578;&#1576;/Documents%20and%20Settings/&#1575;&#1581;&#1605;&#1583;/My%20Documents/&#1575;&#1585;&#1576;&#1593;%20&#1583;&#1585;&#1575;&#1587;&#1575;&#1578;/&#1576;&#1574;&#1585;%20&#1575;&#1604;&#1607;&#1584;&#1610;&#1604;/&#1583;&#1585;&#1575;&#1587;&#1577;%20&#1576;&#1574;&#1585;%20&#1575;&#1604;&#1607;&#1584;&#1610;&#16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9A0A6C09\&#1583;&#1585;&#1575;&#1587;&#1577;%2520&#1576;&#1574;&#1585;%2520&#1575;&#1604;&#1607;&#1584;&#1610;&#16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قدمة"/>
      <sheetName val="تغطية"/>
      <sheetName val="مصدر"/>
      <sheetName val="سكان"/>
      <sheetName val="تخطيط1"/>
      <sheetName val="احداثيات"/>
      <sheetName val="سكان2030"/>
      <sheetName val="سكان4"/>
      <sheetName val="هيدروليك"/>
      <sheetName val="مقاطع"/>
      <sheetName val="الضخ"/>
      <sheetName val="ضخ1"/>
      <sheetName val="غ"/>
      <sheetName val="خ"/>
      <sheetName val="صرف"/>
      <sheetName val="كميات"/>
      <sheetName val="شبكة د"/>
      <sheetName val="غاطسة"/>
      <sheetName val="إجمالي"/>
      <sheetName val="ت تشغيل"/>
      <sheetName val="حساب"/>
      <sheetName val="ت التشغيل2"/>
      <sheetName val="الجدوى"/>
      <sheetName val="سكان1"/>
      <sheetName val="سكان2"/>
    </sheetNames>
    <sheetDataSet>
      <sheetData sheetId="0"/>
      <sheetData sheetId="1"/>
      <sheetData sheetId="2">
        <row r="22">
          <cell r="D22">
            <v>450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قدمة"/>
      <sheetName val="تغطية"/>
      <sheetName val="مصدر"/>
      <sheetName val="سكان"/>
      <sheetName val="تخطيط1"/>
      <sheetName val="احداثيات"/>
      <sheetName val="سكان2030"/>
      <sheetName val="سكان4"/>
      <sheetName val="هيدروليك"/>
      <sheetName val="مقاطع"/>
      <sheetName val="الضخ"/>
      <sheetName val="ضخ1"/>
      <sheetName val="غ"/>
      <sheetName val="خ"/>
      <sheetName val="صرف"/>
      <sheetName val="كميات"/>
      <sheetName val="شبكة د"/>
      <sheetName val="غاطسة"/>
      <sheetName val="إجمالي"/>
      <sheetName val="ت تشغيل"/>
      <sheetName val="حساب"/>
      <sheetName val="ت التشغيل2"/>
      <sheetName val="الجدوى"/>
      <sheetName val="سكان1"/>
      <sheetName val="سكان2"/>
    </sheetNames>
    <sheetDataSet>
      <sheetData sheetId="0"/>
      <sheetData sheetId="1"/>
      <sheetData sheetId="2">
        <row r="22">
          <cell r="D22">
            <v>450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27"/>
  <sheetViews>
    <sheetView showGridLines="0" view="pageBreakPreview" topLeftCell="A3" zoomScale="55" zoomScaleNormal="40" zoomScaleSheetLayoutView="55" workbookViewId="0">
      <selection activeCell="A19" sqref="A19:G19"/>
    </sheetView>
  </sheetViews>
  <sheetFormatPr defaultColWidth="8.85546875" defaultRowHeight="15"/>
  <cols>
    <col min="1" max="1" width="8.85546875" style="87"/>
    <col min="2" max="2" width="11" style="87" customWidth="1"/>
    <col min="3" max="3" width="30.140625" style="87" customWidth="1"/>
    <col min="4" max="4" width="82.42578125" style="87" bestFit="1" customWidth="1"/>
    <col min="5" max="5" width="22.28515625" style="87" bestFit="1" customWidth="1"/>
    <col min="6" max="6" width="22.42578125" style="87" customWidth="1"/>
    <col min="7" max="7" width="51.5703125" style="87" customWidth="1"/>
    <col min="8" max="9" width="8.85546875" style="77"/>
    <col min="10" max="16384" width="8.85546875" style="87"/>
  </cols>
  <sheetData>
    <row r="1" spans="1:9" s="78" customFormat="1" ht="130.15" customHeight="1" thickBot="1">
      <c r="A1" s="76"/>
      <c r="B1" s="76"/>
      <c r="C1" s="176"/>
      <c r="D1" s="176"/>
      <c r="E1" s="176"/>
      <c r="F1" s="176"/>
      <c r="G1" s="176"/>
      <c r="H1" s="77"/>
      <c r="I1" s="77"/>
    </row>
    <row r="2" spans="1:9" s="78" customFormat="1" ht="30.6" customHeight="1" thickTop="1" thickBot="1">
      <c r="A2" s="177" t="s">
        <v>228</v>
      </c>
      <c r="B2" s="177"/>
      <c r="C2" s="177"/>
      <c r="D2" s="177"/>
      <c r="E2" s="177"/>
      <c r="F2" s="177"/>
      <c r="G2" s="177"/>
      <c r="H2" s="77"/>
      <c r="I2" s="77"/>
    </row>
    <row r="3" spans="1:9" s="82" customFormat="1" ht="73.5" customHeight="1" thickTop="1" thickBot="1">
      <c r="A3" s="79" t="s">
        <v>229</v>
      </c>
      <c r="B3" s="178" t="s">
        <v>257</v>
      </c>
      <c r="C3" s="179"/>
      <c r="D3" s="80" t="s">
        <v>230</v>
      </c>
      <c r="E3" s="81" t="s">
        <v>231</v>
      </c>
      <c r="F3" s="180" t="s">
        <v>232</v>
      </c>
      <c r="G3" s="181"/>
      <c r="H3" s="77"/>
      <c r="I3" s="77"/>
    </row>
    <row r="4" spans="1:9" s="78" customFormat="1" ht="37.9" customHeight="1" thickTop="1" thickBot="1">
      <c r="A4" s="83" t="s">
        <v>233</v>
      </c>
      <c r="B4" s="182" t="s">
        <v>270</v>
      </c>
      <c r="C4" s="182"/>
      <c r="D4" s="84" t="s">
        <v>178</v>
      </c>
      <c r="E4" s="85">
        <f>'Lot1-منظومة طاقة- مشروع مجتمعي1'!D41</f>
        <v>0</v>
      </c>
      <c r="F4" s="183"/>
      <c r="G4" s="183"/>
      <c r="H4" s="77"/>
      <c r="I4" s="77"/>
    </row>
    <row r="5" spans="1:9" s="78" customFormat="1" ht="37.9" customHeight="1" thickTop="1" thickBot="1">
      <c r="A5" s="83" t="s">
        <v>234</v>
      </c>
      <c r="B5" s="182" t="s">
        <v>252</v>
      </c>
      <c r="C5" s="182"/>
      <c r="D5" s="84" t="s">
        <v>132</v>
      </c>
      <c r="E5" s="85">
        <f>'Lot2-بئر+منظومة-مشروع مجتمعي2'!D33</f>
        <v>0</v>
      </c>
      <c r="F5" s="183"/>
      <c r="G5" s="183"/>
      <c r="H5" s="77"/>
      <c r="I5" s="77"/>
    </row>
    <row r="6" spans="1:9" s="78" customFormat="1" ht="42" customHeight="1" thickTop="1" thickBot="1">
      <c r="A6" s="83" t="s">
        <v>235</v>
      </c>
      <c r="B6" s="182" t="s">
        <v>290</v>
      </c>
      <c r="C6" s="182"/>
      <c r="D6" s="84" t="s">
        <v>133</v>
      </c>
      <c r="E6" s="85">
        <f>'Lot3-تأهيل بئر+منظومة طاقة'!D24</f>
        <v>0</v>
      </c>
      <c r="F6" s="183"/>
      <c r="G6" s="183"/>
      <c r="H6" s="77"/>
      <c r="I6" s="77"/>
    </row>
    <row r="7" spans="1:9" s="78" customFormat="1" ht="42" customHeight="1" thickTop="1" thickBot="1">
      <c r="A7" s="83" t="s">
        <v>236</v>
      </c>
      <c r="B7" s="182" t="s">
        <v>253</v>
      </c>
      <c r="C7" s="182"/>
      <c r="D7" s="84" t="s">
        <v>134</v>
      </c>
      <c r="E7" s="85">
        <f>'Lot4-بناء حمامات'!D17</f>
        <v>0</v>
      </c>
      <c r="F7" s="183"/>
      <c r="G7" s="183"/>
      <c r="H7" s="77"/>
      <c r="I7" s="77"/>
    </row>
    <row r="8" spans="1:9" s="78" customFormat="1" ht="34.15" customHeight="1" thickTop="1" thickBot="1">
      <c r="A8" s="83" t="s">
        <v>237</v>
      </c>
      <c r="B8" s="182" t="s">
        <v>253</v>
      </c>
      <c r="C8" s="182"/>
      <c r="D8" s="84" t="s">
        <v>137</v>
      </c>
      <c r="E8" s="85">
        <f>'Lot5-أعمدة انارة'!D10</f>
        <v>0</v>
      </c>
      <c r="F8" s="183"/>
      <c r="G8" s="183"/>
      <c r="H8" s="77"/>
      <c r="I8" s="77"/>
    </row>
    <row r="9" spans="1:9" s="78" customFormat="1" ht="38.450000000000003" customHeight="1" thickTop="1" thickBot="1">
      <c r="A9" s="83" t="s">
        <v>238</v>
      </c>
      <c r="B9" s="182" t="s">
        <v>254</v>
      </c>
      <c r="C9" s="182"/>
      <c r="D9" s="84" t="s">
        <v>139</v>
      </c>
      <c r="E9" s="85">
        <f>'Lot6-نقاط مياة - BoQ'!D9</f>
        <v>0</v>
      </c>
      <c r="F9" s="183"/>
      <c r="G9" s="183"/>
      <c r="H9" s="77"/>
      <c r="I9" s="77"/>
    </row>
    <row r="10" spans="1:9" s="78" customFormat="1" ht="21.75" thickTop="1" thickBot="1">
      <c r="A10" s="83" t="s">
        <v>239</v>
      </c>
      <c r="B10" s="182" t="s">
        <v>255</v>
      </c>
      <c r="C10" s="182"/>
      <c r="D10" s="84" t="s">
        <v>96</v>
      </c>
      <c r="E10" s="85">
        <f>'Lot7-اعادة تأهيل مأوى (خيم)'!D15</f>
        <v>0</v>
      </c>
      <c r="F10" s="183"/>
      <c r="G10" s="183"/>
      <c r="H10" s="77"/>
      <c r="I10" s="77"/>
    </row>
    <row r="11" spans="1:9" s="78" customFormat="1" ht="46.15" customHeight="1" thickTop="1" thickBot="1">
      <c r="A11" s="83" t="s">
        <v>240</v>
      </c>
      <c r="B11" s="182" t="s">
        <v>256</v>
      </c>
      <c r="C11" s="182"/>
      <c r="D11" s="84" t="s">
        <v>142</v>
      </c>
      <c r="E11" s="85">
        <f>'Lot8-حقيبة تنظيف+صيانة مواقع'!H20</f>
        <v>0</v>
      </c>
      <c r="F11" s="183"/>
      <c r="G11" s="183"/>
      <c r="H11" s="77"/>
      <c r="I11" s="77"/>
    </row>
    <row r="12" spans="1:9" s="78" customFormat="1" ht="37.9" customHeight="1" thickTop="1" thickBot="1">
      <c r="A12" s="184" t="s">
        <v>241</v>
      </c>
      <c r="B12" s="185"/>
      <c r="C12" s="185"/>
      <c r="D12" s="186"/>
      <c r="E12" s="152">
        <f>SUM(E4:E11)</f>
        <v>0</v>
      </c>
      <c r="F12" s="187"/>
      <c r="G12" s="188"/>
      <c r="H12" s="77"/>
      <c r="I12" s="77"/>
    </row>
    <row r="13" spans="1:9" s="78" customFormat="1" ht="37.15" customHeight="1" thickTop="1" thickBot="1">
      <c r="A13" s="189" t="str">
        <f>"نسبة التخفيض إن وجدت ("&amp;" "&amp;E13&amp;"% ) Reduction Percentage if any"</f>
        <v>نسبة التخفيض إن وجدت ( % ) Reduction Percentage if any</v>
      </c>
      <c r="B13" s="190"/>
      <c r="C13" s="190"/>
      <c r="D13" s="191"/>
      <c r="E13" s="86"/>
      <c r="F13" s="192"/>
      <c r="G13" s="193"/>
      <c r="H13" s="77"/>
      <c r="I13" s="77"/>
    </row>
    <row r="14" spans="1:9" s="78" customFormat="1" ht="36" customHeight="1" thickTop="1" thickBot="1">
      <c r="A14" s="194" t="s">
        <v>327</v>
      </c>
      <c r="B14" s="195"/>
      <c r="C14" s="195"/>
      <c r="D14" s="196"/>
      <c r="E14" s="153">
        <f>E13*E12</f>
        <v>0</v>
      </c>
      <c r="F14" s="197"/>
      <c r="G14" s="198"/>
      <c r="H14" s="77"/>
      <c r="I14" s="77"/>
    </row>
    <row r="15" spans="1:9" s="78" customFormat="1" ht="41.25" customHeight="1" thickTop="1" thickBot="1">
      <c r="A15" s="199" t="s">
        <v>242</v>
      </c>
      <c r="B15" s="200"/>
      <c r="C15" s="200"/>
      <c r="D15" s="201"/>
      <c r="E15" s="154">
        <f>E12-E14</f>
        <v>0</v>
      </c>
      <c r="F15" s="202"/>
      <c r="G15" s="203"/>
      <c r="H15" s="77"/>
      <c r="I15" s="77"/>
    </row>
    <row r="16" spans="1:9" s="78" customFormat="1" ht="37.15" customHeight="1" thickTop="1" thickBot="1">
      <c r="A16" s="204" t="s">
        <v>328</v>
      </c>
      <c r="B16" s="205"/>
      <c r="C16" s="205"/>
      <c r="D16" s="205"/>
      <c r="E16" s="205"/>
      <c r="F16" s="205"/>
      <c r="G16" s="206"/>
      <c r="H16" s="77"/>
      <c r="I16" s="77"/>
    </row>
    <row r="17" spans="1:9" s="78" customFormat="1" ht="39" customHeight="1" thickBot="1">
      <c r="A17" s="212"/>
      <c r="B17" s="213"/>
      <c r="C17" s="213"/>
      <c r="D17" s="213"/>
      <c r="E17" s="213"/>
      <c r="F17" s="213"/>
      <c r="G17" s="214"/>
      <c r="H17" s="77"/>
      <c r="I17" s="77"/>
    </row>
    <row r="18" spans="1:9" ht="177.6" customHeight="1" thickBot="1">
      <c r="A18" s="215" t="s">
        <v>243</v>
      </c>
      <c r="B18" s="216"/>
      <c r="C18" s="216"/>
      <c r="D18" s="216"/>
      <c r="E18" s="216"/>
      <c r="F18" s="216"/>
      <c r="G18" s="217"/>
    </row>
    <row r="19" spans="1:9" ht="241.9" customHeight="1" thickBot="1">
      <c r="A19" s="207" t="s">
        <v>244</v>
      </c>
      <c r="B19" s="208"/>
      <c r="C19" s="208"/>
      <c r="D19" s="208"/>
      <c r="E19" s="208"/>
      <c r="F19" s="208"/>
      <c r="G19" s="209"/>
    </row>
    <row r="20" spans="1:9" ht="11.45" customHeight="1">
      <c r="A20" s="88"/>
      <c r="B20" s="88"/>
      <c r="C20" s="88"/>
      <c r="D20" s="88"/>
      <c r="E20" s="88"/>
      <c r="F20" s="88"/>
      <c r="G20" s="88"/>
    </row>
    <row r="21" spans="1:9" ht="19.5" customHeight="1">
      <c r="C21" s="89" t="s">
        <v>245</v>
      </c>
      <c r="E21" s="90"/>
      <c r="F21" s="90"/>
    </row>
    <row r="22" spans="1:9" ht="16.5" customHeight="1">
      <c r="C22" s="90"/>
      <c r="E22" s="90"/>
      <c r="F22" s="90"/>
    </row>
    <row r="23" spans="1:9" ht="26.45" customHeight="1">
      <c r="A23" s="91" t="s">
        <v>246</v>
      </c>
      <c r="B23" s="91"/>
      <c r="C23" s="210"/>
      <c r="D23" s="210"/>
      <c r="F23" s="89" t="s">
        <v>247</v>
      </c>
      <c r="G23" s="92"/>
    </row>
    <row r="24" spans="1:9" ht="21" customHeight="1">
      <c r="C24" s="89"/>
      <c r="D24" s="93"/>
      <c r="E24" s="89"/>
      <c r="F24" s="89"/>
    </row>
    <row r="25" spans="1:9" ht="26.45" customHeight="1">
      <c r="A25" s="91" t="s">
        <v>248</v>
      </c>
      <c r="B25" s="91"/>
      <c r="C25" s="211"/>
      <c r="D25" s="211"/>
      <c r="E25" s="89"/>
      <c r="F25" s="89" t="s">
        <v>249</v>
      </c>
      <c r="G25" s="94"/>
    </row>
    <row r="26" spans="1:9" ht="21">
      <c r="D26" s="93"/>
      <c r="E26" s="89"/>
      <c r="F26" s="89"/>
    </row>
    <row r="27" spans="1:9" ht="26.45" customHeight="1">
      <c r="A27" s="91" t="s">
        <v>250</v>
      </c>
      <c r="B27" s="91"/>
      <c r="C27" s="210"/>
      <c r="D27" s="210"/>
      <c r="E27" s="89"/>
      <c r="F27" s="89"/>
    </row>
  </sheetData>
  <sheetProtection formatCells="0" formatColumns="0" formatRows="0" insertColumns="0" insertRows="0" insertHyperlinks="0" deleteColumns="0" deleteRows="0" sort="0" autoFilter="0" pivotTables="0"/>
  <mergeCells count="35">
    <mergeCell ref="A19:G19"/>
    <mergeCell ref="C23:D23"/>
    <mergeCell ref="C25:D25"/>
    <mergeCell ref="C27:D27"/>
    <mergeCell ref="A17:G17"/>
    <mergeCell ref="A18:G18"/>
    <mergeCell ref="A14:D14"/>
    <mergeCell ref="F14:G14"/>
    <mergeCell ref="A15:D15"/>
    <mergeCell ref="F15:G15"/>
    <mergeCell ref="A16:G16"/>
    <mergeCell ref="B11:C11"/>
    <mergeCell ref="F11:G11"/>
    <mergeCell ref="A12:D12"/>
    <mergeCell ref="F12:G12"/>
    <mergeCell ref="A13:D13"/>
    <mergeCell ref="F13:G13"/>
    <mergeCell ref="B8:C8"/>
    <mergeCell ref="F8:G8"/>
    <mergeCell ref="B9:C9"/>
    <mergeCell ref="F9:G9"/>
    <mergeCell ref="B10:C10"/>
    <mergeCell ref="F10:G10"/>
    <mergeCell ref="B5:C5"/>
    <mergeCell ref="F5:G5"/>
    <mergeCell ref="B6:C6"/>
    <mergeCell ref="F6:G6"/>
    <mergeCell ref="B7:C7"/>
    <mergeCell ref="F7:G7"/>
    <mergeCell ref="C1:G1"/>
    <mergeCell ref="A2:G2"/>
    <mergeCell ref="B3:C3"/>
    <mergeCell ref="F3:G3"/>
    <mergeCell ref="B4:C4"/>
    <mergeCell ref="F4:G4"/>
  </mergeCells>
  <pageMargins left="0.7" right="0.7" top="0.75" bottom="0.75" header="0.3" footer="0.3"/>
  <pageSetup scale="3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pageSetUpPr fitToPage="1"/>
  </sheetPr>
  <dimension ref="A1:G12"/>
  <sheetViews>
    <sheetView showGridLines="0" view="pageBreakPreview" topLeftCell="A6" zoomScale="60" zoomScaleNormal="55" workbookViewId="0">
      <selection activeCell="F8" sqref="F4:F8"/>
    </sheetView>
  </sheetViews>
  <sheetFormatPr defaultRowHeight="15"/>
  <cols>
    <col min="1" max="1" width="22.7109375" customWidth="1"/>
    <col min="2" max="2" width="134.5703125" customWidth="1"/>
    <col min="3" max="3" width="123.28515625" customWidth="1"/>
    <col min="4" max="4" width="13.28515625" customWidth="1"/>
    <col min="5" max="5" width="12" customWidth="1"/>
    <col min="6" max="6" width="15.85546875" customWidth="1"/>
    <col min="7" max="7" width="20.28515625" customWidth="1"/>
  </cols>
  <sheetData>
    <row r="1" spans="1:7" ht="93.75" customHeight="1">
      <c r="A1" s="244"/>
      <c r="B1" s="244"/>
      <c r="C1" s="244"/>
      <c r="D1" s="244"/>
      <c r="E1" s="244"/>
      <c r="F1" s="244"/>
      <c r="G1" s="244"/>
    </row>
    <row r="2" spans="1:7" ht="75.75" customHeight="1" thickBot="1">
      <c r="A2" s="245" t="s">
        <v>195</v>
      </c>
      <c r="B2" s="246"/>
      <c r="C2" s="246"/>
      <c r="D2" s="246"/>
      <c r="E2" s="246"/>
      <c r="F2" s="246"/>
      <c r="G2" s="246"/>
    </row>
    <row r="3" spans="1:7" ht="36.75" thickBot="1">
      <c r="A3" s="18" t="s">
        <v>7</v>
      </c>
      <c r="B3" s="19" t="s">
        <v>5</v>
      </c>
      <c r="C3" s="19" t="s">
        <v>6</v>
      </c>
      <c r="D3" s="20" t="s">
        <v>1</v>
      </c>
      <c r="E3" s="20" t="s">
        <v>4</v>
      </c>
      <c r="F3" s="20" t="s">
        <v>2</v>
      </c>
      <c r="G3" s="20" t="s">
        <v>3</v>
      </c>
    </row>
    <row r="4" spans="1:7" ht="126.75" thickBot="1">
      <c r="A4" s="21"/>
      <c r="B4" s="2" t="s">
        <v>55</v>
      </c>
      <c r="C4" s="6" t="s">
        <v>126</v>
      </c>
      <c r="D4" s="1"/>
      <c r="E4" s="1"/>
      <c r="F4" s="158"/>
      <c r="G4" s="1"/>
    </row>
    <row r="5" spans="1:7" ht="335.45" customHeight="1" thickBot="1">
      <c r="A5" s="22">
        <v>1</v>
      </c>
      <c r="B5" s="2" t="s">
        <v>47</v>
      </c>
      <c r="C5" s="15" t="s">
        <v>48</v>
      </c>
      <c r="D5" s="7" t="s">
        <v>49</v>
      </c>
      <c r="E5" s="10">
        <v>2</v>
      </c>
      <c r="F5" s="160"/>
      <c r="G5" s="13">
        <f>F5*E5</f>
        <v>0</v>
      </c>
    </row>
    <row r="6" spans="1:7" ht="63" customHeight="1" thickBot="1">
      <c r="A6" s="22">
        <v>2</v>
      </c>
      <c r="B6" s="3" t="s">
        <v>50</v>
      </c>
      <c r="C6" s="3" t="s">
        <v>51</v>
      </c>
      <c r="D6" s="7" t="s">
        <v>49</v>
      </c>
      <c r="E6" s="12">
        <v>6</v>
      </c>
      <c r="F6" s="161"/>
      <c r="G6" s="13">
        <f>E6*F6</f>
        <v>0</v>
      </c>
    </row>
    <row r="7" spans="1:7" ht="78" customHeight="1" thickBot="1">
      <c r="A7" s="22">
        <v>3</v>
      </c>
      <c r="B7" s="3" t="s">
        <v>52</v>
      </c>
      <c r="C7" s="3" t="s">
        <v>53</v>
      </c>
      <c r="D7" s="8" t="s">
        <v>49</v>
      </c>
      <c r="E7" s="12">
        <v>6</v>
      </c>
      <c r="F7" s="161"/>
      <c r="G7" s="13">
        <f>E7*F7</f>
        <v>0</v>
      </c>
    </row>
    <row r="8" spans="1:7" ht="355.9" customHeight="1" thickBot="1">
      <c r="A8" s="22">
        <v>4</v>
      </c>
      <c r="B8" s="3" t="s">
        <v>54</v>
      </c>
      <c r="C8" s="17" t="s">
        <v>87</v>
      </c>
      <c r="D8" s="9" t="s">
        <v>49</v>
      </c>
      <c r="E8" s="13">
        <v>2</v>
      </c>
      <c r="F8" s="161"/>
      <c r="G8" s="13">
        <f>E8*F8</f>
        <v>0</v>
      </c>
    </row>
    <row r="9" spans="1:7" ht="66" customHeight="1" thickBot="1">
      <c r="A9" s="28"/>
      <c r="B9" s="263" t="s">
        <v>0</v>
      </c>
      <c r="C9" s="264"/>
      <c r="D9" s="265">
        <f>SUM(G5:G8)</f>
        <v>0</v>
      </c>
      <c r="E9" s="266"/>
      <c r="F9" s="266"/>
      <c r="G9" s="267"/>
    </row>
    <row r="10" spans="1:7" ht="15.75" thickBot="1"/>
    <row r="11" spans="1:7" ht="54" customHeight="1" thickBot="1">
      <c r="A11" s="131" t="s">
        <v>294</v>
      </c>
      <c r="B11" s="132" t="s">
        <v>293</v>
      </c>
      <c r="C11" s="132" t="s">
        <v>292</v>
      </c>
      <c r="D11" s="276" t="s">
        <v>307</v>
      </c>
      <c r="E11" s="277"/>
      <c r="F11" s="278" t="s">
        <v>305</v>
      </c>
      <c r="G11" s="279"/>
    </row>
    <row r="12" spans="1:7" ht="99.6" customHeight="1" thickBot="1">
      <c r="A12" s="136" t="s">
        <v>306</v>
      </c>
      <c r="B12" s="136" t="s">
        <v>295</v>
      </c>
      <c r="C12" s="137" t="s">
        <v>205</v>
      </c>
      <c r="D12" s="278" t="s">
        <v>308</v>
      </c>
      <c r="E12" s="279"/>
      <c r="F12" s="274">
        <v>2</v>
      </c>
      <c r="G12" s="275"/>
    </row>
  </sheetData>
  <sheetProtection algorithmName="SHA-512" hashValue="moNunUbC6z7lypiR0OpRa8wCOMekN+bpW8l9ZHj2Ekq1akEDmT50VD4FEr4o/Sk3QTxUzLof80TQUoZouKKMow==" saltValue="hD6bcGhvVPp2my7v0WXwog==" spinCount="100000" sheet="1" formatCells="0" formatColumns="0" formatRows="0" insertColumns="0" insertRows="0" insertHyperlinks="0" deleteColumns="0" deleteRows="0" sort="0" autoFilter="0" pivotTables="0"/>
  <mergeCells count="8">
    <mergeCell ref="F12:G12"/>
    <mergeCell ref="D11:E11"/>
    <mergeCell ref="D12:E12"/>
    <mergeCell ref="A1:G1"/>
    <mergeCell ref="A2:G2"/>
    <mergeCell ref="B9:C9"/>
    <mergeCell ref="D9:G9"/>
    <mergeCell ref="F11:G11"/>
  </mergeCells>
  <pageMargins left="0.7" right="0.7" top="0.75" bottom="0.75" header="0.3" footer="0.3"/>
  <pageSetup scale="3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pageSetUpPr fitToPage="1"/>
  </sheetPr>
  <dimension ref="A1:G23"/>
  <sheetViews>
    <sheetView showGridLines="0" view="pageBreakPreview" zoomScale="60" zoomScaleNormal="60" workbookViewId="0">
      <selection activeCell="F14" sqref="F4:F14"/>
    </sheetView>
  </sheetViews>
  <sheetFormatPr defaultRowHeight="15"/>
  <cols>
    <col min="1" max="1" width="22.7109375" customWidth="1"/>
    <col min="2" max="2" width="124.140625" customWidth="1"/>
    <col min="3" max="3" width="108.42578125" customWidth="1"/>
    <col min="4" max="4" width="14.140625" customWidth="1"/>
    <col min="5" max="5" width="13.42578125" bestFit="1" customWidth="1"/>
    <col min="6" max="6" width="15.85546875" customWidth="1"/>
    <col min="7" max="7" width="20.28515625" customWidth="1"/>
  </cols>
  <sheetData>
    <row r="1" spans="1:7" ht="93.75" customHeight="1">
      <c r="A1" s="244"/>
      <c r="B1" s="244"/>
      <c r="C1" s="244"/>
      <c r="D1" s="244"/>
      <c r="E1" s="244"/>
      <c r="F1" s="244"/>
      <c r="G1" s="244"/>
    </row>
    <row r="2" spans="1:7" ht="86.25" customHeight="1" thickBot="1">
      <c r="A2" s="245" t="s">
        <v>128</v>
      </c>
      <c r="B2" s="246"/>
      <c r="C2" s="246"/>
      <c r="D2" s="246"/>
      <c r="E2" s="246"/>
      <c r="F2" s="246"/>
      <c r="G2" s="246"/>
    </row>
    <row r="3" spans="1:7" ht="36.75" thickBot="1">
      <c r="A3" s="18" t="s">
        <v>7</v>
      </c>
      <c r="B3" s="19" t="s">
        <v>5</v>
      </c>
      <c r="C3" s="19" t="s">
        <v>6</v>
      </c>
      <c r="D3" s="20" t="s">
        <v>1</v>
      </c>
      <c r="E3" s="20" t="s">
        <v>4</v>
      </c>
      <c r="F3" s="20" t="s">
        <v>2</v>
      </c>
      <c r="G3" s="20" t="s">
        <v>3</v>
      </c>
    </row>
    <row r="4" spans="1:7" ht="163.5" thickBot="1">
      <c r="A4" s="21"/>
      <c r="B4" s="2" t="s">
        <v>55</v>
      </c>
      <c r="C4" s="121" t="s">
        <v>320</v>
      </c>
      <c r="D4" s="1"/>
      <c r="E4" s="1"/>
      <c r="F4" s="1"/>
      <c r="G4" s="1"/>
    </row>
    <row r="5" spans="1:7" ht="201.75" customHeight="1" thickBot="1">
      <c r="A5" s="22">
        <v>1</v>
      </c>
      <c r="B5" s="51" t="s">
        <v>258</v>
      </c>
      <c r="C5" s="125" t="s">
        <v>319</v>
      </c>
      <c r="D5" s="7" t="s">
        <v>129</v>
      </c>
      <c r="E5" s="12">
        <v>202</v>
      </c>
      <c r="F5" s="14"/>
      <c r="G5" s="13">
        <f>E5*F5</f>
        <v>0</v>
      </c>
    </row>
    <row r="6" spans="1:7" ht="198.6" customHeight="1" thickBot="1">
      <c r="A6" s="22">
        <v>2</v>
      </c>
      <c r="B6" s="51" t="s">
        <v>259</v>
      </c>
      <c r="C6" s="118" t="s">
        <v>318</v>
      </c>
      <c r="D6" s="7" t="s">
        <v>129</v>
      </c>
      <c r="E6" s="12">
        <v>12</v>
      </c>
      <c r="F6" s="14"/>
      <c r="G6" s="13">
        <f t="shared" ref="G6:G14" si="0">E6*F6</f>
        <v>0</v>
      </c>
    </row>
    <row r="7" spans="1:7" ht="210.75" thickBot="1">
      <c r="A7" s="22">
        <v>3</v>
      </c>
      <c r="B7" s="51" t="s">
        <v>260</v>
      </c>
      <c r="C7" s="119" t="s">
        <v>317</v>
      </c>
      <c r="D7" s="7" t="s">
        <v>129</v>
      </c>
      <c r="E7" s="12">
        <v>275</v>
      </c>
      <c r="F7" s="14"/>
      <c r="G7" s="13">
        <f t="shared" si="0"/>
        <v>0</v>
      </c>
    </row>
    <row r="8" spans="1:7" ht="210.75" thickBot="1">
      <c r="A8" s="22">
        <v>4</v>
      </c>
      <c r="B8" s="51" t="s">
        <v>261</v>
      </c>
      <c r="C8" s="119" t="s">
        <v>316</v>
      </c>
      <c r="D8" s="7" t="s">
        <v>129</v>
      </c>
      <c r="E8" s="12">
        <v>291</v>
      </c>
      <c r="F8" s="14"/>
      <c r="G8" s="13">
        <f t="shared" si="0"/>
        <v>0</v>
      </c>
    </row>
    <row r="9" spans="1:7" ht="126.75" thickBot="1">
      <c r="A9" s="22">
        <v>5</v>
      </c>
      <c r="B9" s="51" t="s">
        <v>262</v>
      </c>
      <c r="C9" s="118" t="s">
        <v>315</v>
      </c>
      <c r="D9" s="7" t="s">
        <v>129</v>
      </c>
      <c r="E9" s="12">
        <v>13</v>
      </c>
      <c r="F9" s="14"/>
      <c r="G9" s="13">
        <f t="shared" si="0"/>
        <v>0</v>
      </c>
    </row>
    <row r="10" spans="1:7" ht="140.25" thickBot="1">
      <c r="A10" s="22">
        <v>6</v>
      </c>
      <c r="B10" s="51" t="s">
        <v>263</v>
      </c>
      <c r="C10" s="118" t="s">
        <v>314</v>
      </c>
      <c r="D10" s="7" t="s">
        <v>264</v>
      </c>
      <c r="E10" s="12">
        <v>63</v>
      </c>
      <c r="F10" s="14"/>
      <c r="G10" s="13">
        <f t="shared" si="0"/>
        <v>0</v>
      </c>
    </row>
    <row r="11" spans="1:7" ht="140.25" thickBot="1">
      <c r="A11" s="22">
        <v>7</v>
      </c>
      <c r="B11" s="51" t="s">
        <v>265</v>
      </c>
      <c r="C11" s="140" t="s">
        <v>313</v>
      </c>
      <c r="D11" s="7" t="s">
        <v>266</v>
      </c>
      <c r="E11" s="12">
        <v>63</v>
      </c>
      <c r="F11" s="14"/>
      <c r="G11" s="13">
        <f t="shared" si="0"/>
        <v>0</v>
      </c>
    </row>
    <row r="12" spans="1:7" ht="140.25" thickBot="1">
      <c r="A12" s="22">
        <v>8</v>
      </c>
      <c r="B12" s="51" t="s">
        <v>267</v>
      </c>
      <c r="C12" s="140" t="s">
        <v>312</v>
      </c>
      <c r="D12" s="7" t="s">
        <v>266</v>
      </c>
      <c r="E12" s="12">
        <v>63</v>
      </c>
      <c r="F12" s="14"/>
      <c r="G12" s="13">
        <f t="shared" si="0"/>
        <v>0</v>
      </c>
    </row>
    <row r="13" spans="1:7" ht="140.25" thickBot="1">
      <c r="A13" s="22">
        <v>9</v>
      </c>
      <c r="B13" s="51" t="s">
        <v>268</v>
      </c>
      <c r="C13" s="140" t="s">
        <v>311</v>
      </c>
      <c r="D13" s="7" t="s">
        <v>129</v>
      </c>
      <c r="E13" s="12">
        <v>63</v>
      </c>
      <c r="F13" s="14"/>
      <c r="G13" s="13">
        <f t="shared" si="0"/>
        <v>0</v>
      </c>
    </row>
    <row r="14" spans="1:7" ht="186.75" thickBot="1">
      <c r="A14" s="22">
        <v>10</v>
      </c>
      <c r="B14" s="51" t="s">
        <v>269</v>
      </c>
      <c r="C14" s="140" t="s">
        <v>310</v>
      </c>
      <c r="D14" s="7" t="s">
        <v>129</v>
      </c>
      <c r="E14" s="12">
        <v>63</v>
      </c>
      <c r="F14" s="14"/>
      <c r="G14" s="13">
        <f t="shared" si="0"/>
        <v>0</v>
      </c>
    </row>
    <row r="15" spans="1:7" ht="46.15" customHeight="1" thickBot="1">
      <c r="A15" s="28"/>
      <c r="B15" s="263" t="s">
        <v>0</v>
      </c>
      <c r="C15" s="281"/>
      <c r="D15" s="280">
        <f>SUM(G5:G14)</f>
        <v>0</v>
      </c>
      <c r="E15" s="266"/>
      <c r="F15" s="266"/>
      <c r="G15" s="267"/>
    </row>
    <row r="16" spans="1:7" ht="15.75" thickBot="1"/>
    <row r="17" spans="1:7" s="62" customFormat="1" ht="60.6" customHeight="1" thickBot="1">
      <c r="A17" s="131" t="s">
        <v>294</v>
      </c>
      <c r="B17" s="131" t="s">
        <v>293</v>
      </c>
      <c r="C17" s="131" t="s">
        <v>292</v>
      </c>
      <c r="D17" s="276" t="s">
        <v>307</v>
      </c>
      <c r="E17" s="285"/>
      <c r="F17" s="277"/>
      <c r="G17" s="137" t="s">
        <v>305</v>
      </c>
    </row>
    <row r="18" spans="1:7" s="62" customFormat="1" ht="31.9" customHeight="1" thickBot="1">
      <c r="A18" s="282" t="s">
        <v>306</v>
      </c>
      <c r="B18" s="282" t="s">
        <v>295</v>
      </c>
      <c r="C18" s="131" t="s">
        <v>199</v>
      </c>
      <c r="D18" s="271" t="s">
        <v>309</v>
      </c>
      <c r="E18" s="272"/>
      <c r="F18" s="273"/>
      <c r="G18" s="138">
        <v>35</v>
      </c>
    </row>
    <row r="19" spans="1:7" s="62" customFormat="1" ht="35.450000000000003" customHeight="1" thickBot="1">
      <c r="A19" s="283"/>
      <c r="B19" s="283"/>
      <c r="C19" s="139" t="s">
        <v>200</v>
      </c>
      <c r="D19" s="271" t="s">
        <v>309</v>
      </c>
      <c r="E19" s="272"/>
      <c r="F19" s="273"/>
      <c r="G19" s="138">
        <v>18</v>
      </c>
    </row>
    <row r="20" spans="1:7" s="62" customFormat="1" ht="53.45" customHeight="1" thickBot="1">
      <c r="A20" s="284"/>
      <c r="B20" s="284"/>
      <c r="C20" s="131" t="s">
        <v>201</v>
      </c>
      <c r="D20" s="271" t="s">
        <v>309</v>
      </c>
      <c r="E20" s="272"/>
      <c r="F20" s="273"/>
      <c r="G20" s="138">
        <v>10</v>
      </c>
    </row>
    <row r="21" spans="1:7" ht="31.9" customHeight="1"/>
    <row r="22" spans="1:7" ht="31.9" customHeight="1"/>
    <row r="23" spans="1:7" ht="31.9" customHeight="1"/>
  </sheetData>
  <sheetProtection algorithmName="SHA-512" hashValue="hWjtVgSe2O8mgBSHWTsbS9bhKuim+B2ChQTFHmMto3ySC3KKQJIPfrMDa0yTnT1bSVUGdfTtwNvpLgppZrMCrg==" saltValue="IAB+eWJljTKXhDnWX7UnDw==" spinCount="100000" sheet="1" formatCells="0" formatColumns="0" formatRows="0" insertColumns="0" insertRows="0" insertHyperlinks="0" deleteColumns="0" deleteRows="0" sort="0" autoFilter="0" pivotTables="0"/>
  <mergeCells count="10">
    <mergeCell ref="D15:G15"/>
    <mergeCell ref="A1:G1"/>
    <mergeCell ref="A2:G2"/>
    <mergeCell ref="B15:C15"/>
    <mergeCell ref="A18:A20"/>
    <mergeCell ref="B18:B20"/>
    <mergeCell ref="D17:F17"/>
    <mergeCell ref="D18:F18"/>
    <mergeCell ref="D19:F19"/>
    <mergeCell ref="D20:F20"/>
  </mergeCells>
  <pageMargins left="0.7" right="0.7" top="0.75" bottom="0.75" header="0.3" footer="0.3"/>
  <pageSetup scale="33"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pageSetUpPr fitToPage="1"/>
  </sheetPr>
  <dimension ref="B1:H30"/>
  <sheetViews>
    <sheetView showGridLines="0" topLeftCell="A3" zoomScale="55" zoomScaleNormal="55" workbookViewId="0">
      <selection activeCell="G14" sqref="G14"/>
    </sheetView>
  </sheetViews>
  <sheetFormatPr defaultRowHeight="15"/>
  <cols>
    <col min="1" max="1" width="12.140625" customWidth="1"/>
    <col min="2" max="2" width="22.7109375" customWidth="1"/>
    <col min="3" max="3" width="123.140625" customWidth="1"/>
    <col min="4" max="4" width="117.5703125" customWidth="1"/>
    <col min="5" max="5" width="10.28515625" customWidth="1"/>
    <col min="6" max="6" width="12" customWidth="1"/>
    <col min="7" max="7" width="15.85546875" customWidth="1"/>
    <col min="8" max="8" width="20.28515625" customWidth="1"/>
  </cols>
  <sheetData>
    <row r="1" spans="2:8" ht="93.75" customHeight="1">
      <c r="B1" s="244"/>
      <c r="C1" s="244"/>
      <c r="D1" s="244"/>
      <c r="E1" s="244"/>
      <c r="F1" s="244"/>
      <c r="G1" s="244"/>
      <c r="H1" s="244"/>
    </row>
    <row r="2" spans="2:8" ht="82.5" customHeight="1" thickBot="1">
      <c r="B2" s="245" t="s">
        <v>143</v>
      </c>
      <c r="C2" s="246"/>
      <c r="D2" s="246"/>
      <c r="E2" s="246"/>
      <c r="F2" s="246"/>
      <c r="G2" s="246"/>
      <c r="H2" s="246"/>
    </row>
    <row r="3" spans="2:8" ht="36.75" thickBot="1">
      <c r="B3" s="18" t="s">
        <v>7</v>
      </c>
      <c r="C3" s="19" t="s">
        <v>5</v>
      </c>
      <c r="D3" s="19" t="s">
        <v>6</v>
      </c>
      <c r="E3" s="98" t="s">
        <v>1</v>
      </c>
      <c r="F3" s="98" t="s">
        <v>4</v>
      </c>
      <c r="G3" s="98" t="s">
        <v>2</v>
      </c>
      <c r="H3" s="98" t="s">
        <v>3</v>
      </c>
    </row>
    <row r="4" spans="2:8" ht="162.6" customHeight="1" thickBot="1">
      <c r="B4" s="21"/>
      <c r="C4" s="145" t="s">
        <v>321</v>
      </c>
      <c r="D4" s="122" t="s">
        <v>322</v>
      </c>
      <c r="E4" s="146"/>
      <c r="F4" s="146"/>
      <c r="G4" s="174"/>
      <c r="H4" s="146"/>
    </row>
    <row r="5" spans="2:8" ht="45.6" customHeight="1" thickBot="1">
      <c r="B5" s="22">
        <v>1.1000000000000001</v>
      </c>
      <c r="C5" s="147" t="s">
        <v>97</v>
      </c>
      <c r="D5" s="148" t="s">
        <v>98</v>
      </c>
      <c r="E5" s="149" t="s">
        <v>99</v>
      </c>
      <c r="F5" s="150">
        <v>2</v>
      </c>
      <c r="G5" s="175"/>
      <c r="H5" s="151">
        <f>F5*G5</f>
        <v>0</v>
      </c>
    </row>
    <row r="6" spans="2:8" ht="43.9" customHeight="1" thickBot="1">
      <c r="B6" s="22">
        <v>1.2</v>
      </c>
      <c r="C6" s="147" t="s">
        <v>100</v>
      </c>
      <c r="D6" s="148" t="s">
        <v>101</v>
      </c>
      <c r="E6" s="149" t="s">
        <v>99</v>
      </c>
      <c r="F6" s="150">
        <v>2</v>
      </c>
      <c r="G6" s="175"/>
      <c r="H6" s="151">
        <f t="shared" ref="H6:H18" si="0">F6*G6</f>
        <v>0</v>
      </c>
    </row>
    <row r="7" spans="2:8" ht="45" customHeight="1" thickBot="1">
      <c r="B7" s="22">
        <v>1.3</v>
      </c>
      <c r="C7" s="147" t="s">
        <v>102</v>
      </c>
      <c r="D7" s="148" t="s">
        <v>103</v>
      </c>
      <c r="E7" s="149" t="s">
        <v>99</v>
      </c>
      <c r="F7" s="150">
        <v>5</v>
      </c>
      <c r="G7" s="175"/>
      <c r="H7" s="151">
        <f t="shared" si="0"/>
        <v>0</v>
      </c>
    </row>
    <row r="8" spans="2:8" ht="45" customHeight="1" thickBot="1">
      <c r="B8" s="22">
        <v>1.4</v>
      </c>
      <c r="C8" s="147" t="s">
        <v>104</v>
      </c>
      <c r="D8" s="148" t="s">
        <v>105</v>
      </c>
      <c r="E8" s="149" t="s">
        <v>99</v>
      </c>
      <c r="F8" s="150">
        <v>5</v>
      </c>
      <c r="G8" s="175"/>
      <c r="H8" s="151">
        <f t="shared" si="0"/>
        <v>0</v>
      </c>
    </row>
    <row r="9" spans="2:8" ht="50.45" customHeight="1" thickBot="1">
      <c r="B9" s="22">
        <v>1.5</v>
      </c>
      <c r="C9" s="147" t="s">
        <v>106</v>
      </c>
      <c r="D9" s="148" t="s">
        <v>107</v>
      </c>
      <c r="E9" s="149" t="s">
        <v>99</v>
      </c>
      <c r="F9" s="150">
        <v>1</v>
      </c>
      <c r="G9" s="175"/>
      <c r="H9" s="151">
        <f t="shared" si="0"/>
        <v>0</v>
      </c>
    </row>
    <row r="10" spans="2:8" ht="46.9" customHeight="1" thickBot="1">
      <c r="B10" s="22">
        <v>1.6</v>
      </c>
      <c r="C10" s="147" t="s">
        <v>108</v>
      </c>
      <c r="D10" s="148" t="s">
        <v>109</v>
      </c>
      <c r="E10" s="149" t="s">
        <v>99</v>
      </c>
      <c r="F10" s="150">
        <v>2</v>
      </c>
      <c r="G10" s="175"/>
      <c r="H10" s="151">
        <f t="shared" si="0"/>
        <v>0</v>
      </c>
    </row>
    <row r="11" spans="2:8" ht="62.45" customHeight="1" thickBot="1">
      <c r="B11" s="22">
        <v>1.7</v>
      </c>
      <c r="C11" s="147" t="s">
        <v>110</v>
      </c>
      <c r="D11" s="148" t="s">
        <v>111</v>
      </c>
      <c r="E11" s="149" t="s">
        <v>99</v>
      </c>
      <c r="F11" s="150">
        <v>1</v>
      </c>
      <c r="G11" s="175"/>
      <c r="H11" s="151">
        <f t="shared" si="0"/>
        <v>0</v>
      </c>
    </row>
    <row r="12" spans="2:8" ht="43.9" customHeight="1" thickBot="1">
      <c r="B12" s="22">
        <v>1.8</v>
      </c>
      <c r="C12" s="147" t="s">
        <v>112</v>
      </c>
      <c r="D12" s="148" t="s">
        <v>113</v>
      </c>
      <c r="E12" s="149" t="s">
        <v>99</v>
      </c>
      <c r="F12" s="150">
        <v>10</v>
      </c>
      <c r="G12" s="175"/>
      <c r="H12" s="151">
        <f t="shared" si="0"/>
        <v>0</v>
      </c>
    </row>
    <row r="13" spans="2:8" ht="45" customHeight="1" thickBot="1">
      <c r="B13" s="22">
        <v>1.9</v>
      </c>
      <c r="C13" s="147" t="s">
        <v>114</v>
      </c>
      <c r="D13" s="148" t="s">
        <v>115</v>
      </c>
      <c r="E13" s="149" t="s">
        <v>99</v>
      </c>
      <c r="F13" s="150">
        <v>5</v>
      </c>
      <c r="G13" s="175"/>
      <c r="H13" s="151">
        <f t="shared" si="0"/>
        <v>0</v>
      </c>
    </row>
    <row r="14" spans="2:8" ht="38.450000000000003" customHeight="1" thickBot="1">
      <c r="B14" s="22">
        <v>1.1000000000000001</v>
      </c>
      <c r="C14" s="147" t="s">
        <v>116</v>
      </c>
      <c r="D14" s="148" t="s">
        <v>117</v>
      </c>
      <c r="E14" s="149" t="s">
        <v>99</v>
      </c>
      <c r="F14" s="150">
        <v>10</v>
      </c>
      <c r="G14" s="175"/>
      <c r="H14" s="151">
        <f t="shared" si="0"/>
        <v>0</v>
      </c>
    </row>
    <row r="15" spans="2:8" ht="43.9" customHeight="1" thickBot="1">
      <c r="B15" s="22">
        <v>1.1100000000000001</v>
      </c>
      <c r="C15" s="147" t="s">
        <v>118</v>
      </c>
      <c r="D15" s="148" t="s">
        <v>119</v>
      </c>
      <c r="E15" s="149" t="s">
        <v>99</v>
      </c>
      <c r="F15" s="150">
        <v>10</v>
      </c>
      <c r="G15" s="175"/>
      <c r="H15" s="151">
        <f t="shared" si="0"/>
        <v>0</v>
      </c>
    </row>
    <row r="16" spans="2:8" ht="43.9" customHeight="1" thickBot="1">
      <c r="B16" s="22">
        <v>1.1200000000000001</v>
      </c>
      <c r="C16" s="147" t="s">
        <v>120</v>
      </c>
      <c r="D16" s="148" t="s">
        <v>121</v>
      </c>
      <c r="E16" s="149" t="s">
        <v>99</v>
      </c>
      <c r="F16" s="150">
        <v>10</v>
      </c>
      <c r="G16" s="175"/>
      <c r="H16" s="151">
        <f t="shared" si="0"/>
        <v>0</v>
      </c>
    </row>
    <row r="17" spans="2:8" ht="42.6" customHeight="1" thickBot="1">
      <c r="B17" s="22">
        <v>1.1299999999999999</v>
      </c>
      <c r="C17" s="147" t="s">
        <v>122</v>
      </c>
      <c r="D17" s="148" t="s">
        <v>326</v>
      </c>
      <c r="E17" s="149" t="s">
        <v>323</v>
      </c>
      <c r="F17" s="150">
        <v>5</v>
      </c>
      <c r="G17" s="175"/>
      <c r="H17" s="151">
        <f t="shared" si="0"/>
        <v>0</v>
      </c>
    </row>
    <row r="18" spans="2:8" ht="49.15" customHeight="1" thickBot="1">
      <c r="B18" s="22">
        <v>1.1399999999999999</v>
      </c>
      <c r="C18" s="147" t="s">
        <v>123</v>
      </c>
      <c r="D18" s="148" t="s">
        <v>325</v>
      </c>
      <c r="E18" s="149" t="s">
        <v>324</v>
      </c>
      <c r="F18" s="150">
        <v>10</v>
      </c>
      <c r="G18" s="175"/>
      <c r="H18" s="151">
        <f t="shared" si="0"/>
        <v>0</v>
      </c>
    </row>
    <row r="19" spans="2:8" ht="29.25" thickBot="1">
      <c r="B19" s="99"/>
      <c r="C19" s="286" t="s">
        <v>124</v>
      </c>
      <c r="D19" s="286"/>
      <c r="E19" s="141" t="s">
        <v>125</v>
      </c>
      <c r="F19" s="141">
        <v>1</v>
      </c>
      <c r="G19" s="141"/>
      <c r="H19" s="141">
        <f>SUM(H5:H18)</f>
        <v>0</v>
      </c>
    </row>
    <row r="20" spans="2:8" ht="34.5" thickBot="1">
      <c r="B20" s="142"/>
      <c r="C20" s="287" t="s">
        <v>194</v>
      </c>
      <c r="D20" s="287"/>
      <c r="E20" s="143" t="s">
        <v>125</v>
      </c>
      <c r="F20" s="143">
        <v>9</v>
      </c>
      <c r="G20" s="143">
        <f>H19</f>
        <v>0</v>
      </c>
      <c r="H20" s="143">
        <f>G20*F20</f>
        <v>0</v>
      </c>
    </row>
    <row r="21" spans="2:8" ht="15.75" thickBot="1"/>
    <row r="22" spans="2:8" s="62" customFormat="1" ht="29.25" thickBot="1">
      <c r="B22" s="130" t="s">
        <v>294</v>
      </c>
      <c r="C22" s="130" t="s">
        <v>293</v>
      </c>
      <c r="D22" s="130" t="s">
        <v>292</v>
      </c>
      <c r="E22" s="291" t="s">
        <v>305</v>
      </c>
      <c r="F22" s="292"/>
      <c r="G22" s="292"/>
      <c r="H22" s="293"/>
    </row>
    <row r="23" spans="2:8" s="62" customFormat="1" ht="29.25" thickBot="1">
      <c r="B23" s="288" t="s">
        <v>196</v>
      </c>
      <c r="C23" s="288" t="s">
        <v>197</v>
      </c>
      <c r="D23" s="144" t="s">
        <v>198</v>
      </c>
      <c r="E23" s="294">
        <v>2</v>
      </c>
      <c r="F23" s="295"/>
      <c r="G23" s="295"/>
      <c r="H23" s="296"/>
    </row>
    <row r="24" spans="2:8" s="62" customFormat="1" ht="29.25" thickBot="1">
      <c r="B24" s="289"/>
      <c r="C24" s="289"/>
      <c r="D24" s="144" t="s">
        <v>199</v>
      </c>
      <c r="E24" s="294">
        <v>1</v>
      </c>
      <c r="F24" s="295"/>
      <c r="G24" s="295"/>
      <c r="H24" s="296"/>
    </row>
    <row r="25" spans="2:8" s="62" customFormat="1" ht="29.25" thickBot="1">
      <c r="B25" s="289"/>
      <c r="C25" s="289"/>
      <c r="D25" s="144" t="s">
        <v>200</v>
      </c>
      <c r="E25" s="294">
        <v>1</v>
      </c>
      <c r="F25" s="295"/>
      <c r="G25" s="295"/>
      <c r="H25" s="296"/>
    </row>
    <row r="26" spans="2:8" s="62" customFormat="1" ht="29.25" thickBot="1">
      <c r="B26" s="289"/>
      <c r="C26" s="289"/>
      <c r="D26" s="144" t="s">
        <v>201</v>
      </c>
      <c r="E26" s="294">
        <v>1</v>
      </c>
      <c r="F26" s="295"/>
      <c r="G26" s="295"/>
      <c r="H26" s="296"/>
    </row>
    <row r="27" spans="2:8" s="62" customFormat="1" ht="29.25" thickBot="1">
      <c r="B27" s="289"/>
      <c r="C27" s="289"/>
      <c r="D27" s="144" t="s">
        <v>202</v>
      </c>
      <c r="E27" s="294">
        <v>1</v>
      </c>
      <c r="F27" s="295"/>
      <c r="G27" s="295"/>
      <c r="H27" s="296"/>
    </row>
    <row r="28" spans="2:8" s="62" customFormat="1" ht="29.25" thickBot="1">
      <c r="B28" s="289"/>
      <c r="C28" s="289"/>
      <c r="D28" s="144" t="s">
        <v>203</v>
      </c>
      <c r="E28" s="294">
        <v>1</v>
      </c>
      <c r="F28" s="295"/>
      <c r="G28" s="295"/>
      <c r="H28" s="296"/>
    </row>
    <row r="29" spans="2:8" s="62" customFormat="1" ht="29.25" thickBot="1">
      <c r="B29" s="289"/>
      <c r="C29" s="289"/>
      <c r="D29" s="144" t="s">
        <v>204</v>
      </c>
      <c r="E29" s="294">
        <v>1</v>
      </c>
      <c r="F29" s="295"/>
      <c r="G29" s="295"/>
      <c r="H29" s="296"/>
    </row>
    <row r="30" spans="2:8" s="62" customFormat="1" ht="29.25" thickBot="1">
      <c r="B30" s="290"/>
      <c r="C30" s="290"/>
      <c r="D30" s="144" t="s">
        <v>205</v>
      </c>
      <c r="E30" s="294">
        <v>1</v>
      </c>
      <c r="F30" s="295"/>
      <c r="G30" s="295"/>
      <c r="H30" s="296"/>
    </row>
  </sheetData>
  <sheetProtection algorithmName="SHA-512" hashValue="FuzzvJjDprrbq2P1pozJJpDtSkBywQFdFgxHO1rOLZ/HU9shJM/SJpYJ33h6aBPN1Jk8SLnvrXFzJw/Ph1U+hw==" saltValue="0nojmTmPn/mk8/T+7+Km5Q==" spinCount="100000" sheet="1" formatCells="0" formatColumns="0" formatRows="0" insertColumns="0" insertRows="0" insertHyperlinks="0" deleteColumns="0" deleteRows="0" sort="0" autoFilter="0" pivotTables="0"/>
  <mergeCells count="15">
    <mergeCell ref="B1:H1"/>
    <mergeCell ref="B2:H2"/>
    <mergeCell ref="C19:D19"/>
    <mergeCell ref="C20:D20"/>
    <mergeCell ref="B23:B30"/>
    <mergeCell ref="C23:C30"/>
    <mergeCell ref="E22:H22"/>
    <mergeCell ref="E23:H23"/>
    <mergeCell ref="E24:H24"/>
    <mergeCell ref="E25:H25"/>
    <mergeCell ref="E26:H26"/>
    <mergeCell ref="E27:H27"/>
    <mergeCell ref="E28:H28"/>
    <mergeCell ref="E29:H29"/>
    <mergeCell ref="E30:H30"/>
  </mergeCells>
  <pageMargins left="0.7" right="0.7" top="0.75" bottom="0.75" header="0.3" footer="0.3"/>
  <pageSetup scale="27" fitToHeight="0"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3"/>
  <sheetViews>
    <sheetView view="pageBreakPreview" zoomScale="85" zoomScaleNormal="60" zoomScaleSheetLayoutView="85" workbookViewId="0">
      <selection activeCell="G7" sqref="G7:G12"/>
    </sheetView>
  </sheetViews>
  <sheetFormatPr defaultRowHeight="12.75"/>
  <cols>
    <col min="1" max="1" width="4.42578125" style="29" customWidth="1"/>
    <col min="2" max="2" width="62.85546875" style="30" customWidth="1"/>
    <col min="3" max="3" width="13.42578125" style="42" customWidth="1"/>
    <col min="4" max="4" width="14.85546875" style="43" customWidth="1"/>
    <col min="5" max="5" width="0.28515625" style="44" customWidth="1"/>
    <col min="6" max="6" width="19" style="44" customWidth="1"/>
    <col min="7" max="7" width="64" style="29" bestFit="1" customWidth="1"/>
    <col min="8" max="254" width="9.140625" style="29"/>
    <col min="255" max="255" width="5.85546875" style="29" customWidth="1"/>
    <col min="256" max="256" width="50" style="29" customWidth="1"/>
    <col min="257" max="257" width="5.140625" style="29" bestFit="1" customWidth="1"/>
    <col min="258" max="259" width="7.42578125" style="29" customWidth="1"/>
    <col min="260" max="260" width="8.85546875" style="29" customWidth="1"/>
    <col min="261" max="510" width="9.140625" style="29"/>
    <col min="511" max="511" width="5.85546875" style="29" customWidth="1"/>
    <col min="512" max="512" width="50" style="29" customWidth="1"/>
    <col min="513" max="513" width="5.140625" style="29" bestFit="1" customWidth="1"/>
    <col min="514" max="515" width="7.42578125" style="29" customWidth="1"/>
    <col min="516" max="516" width="8.85546875" style="29" customWidth="1"/>
    <col min="517" max="766" width="9.140625" style="29"/>
    <col min="767" max="767" width="5.85546875" style="29" customWidth="1"/>
    <col min="768" max="768" width="50" style="29" customWidth="1"/>
    <col min="769" max="769" width="5.140625" style="29" bestFit="1" customWidth="1"/>
    <col min="770" max="771" width="7.42578125" style="29" customWidth="1"/>
    <col min="772" max="772" width="8.85546875" style="29" customWidth="1"/>
    <col min="773" max="1022" width="9.140625" style="29"/>
    <col min="1023" max="1023" width="5.85546875" style="29" customWidth="1"/>
    <col min="1024" max="1024" width="50" style="29" customWidth="1"/>
    <col min="1025" max="1025" width="5.140625" style="29" bestFit="1" customWidth="1"/>
    <col min="1026" max="1027" width="7.42578125" style="29" customWidth="1"/>
    <col min="1028" max="1028" width="8.85546875" style="29" customWidth="1"/>
    <col min="1029" max="1278" width="9.140625" style="29"/>
    <col min="1279" max="1279" width="5.85546875" style="29" customWidth="1"/>
    <col min="1280" max="1280" width="50" style="29" customWidth="1"/>
    <col min="1281" max="1281" width="5.140625" style="29" bestFit="1" customWidth="1"/>
    <col min="1282" max="1283" width="7.42578125" style="29" customWidth="1"/>
    <col min="1284" max="1284" width="8.85546875" style="29" customWidth="1"/>
    <col min="1285" max="1534" width="9.140625" style="29"/>
    <col min="1535" max="1535" width="5.85546875" style="29" customWidth="1"/>
    <col min="1536" max="1536" width="50" style="29" customWidth="1"/>
    <col min="1537" max="1537" width="5.140625" style="29" bestFit="1" customWidth="1"/>
    <col min="1538" max="1539" width="7.42578125" style="29" customWidth="1"/>
    <col min="1540" max="1540" width="8.85546875" style="29" customWidth="1"/>
    <col min="1541" max="1790" width="9.140625" style="29"/>
    <col min="1791" max="1791" width="5.85546875" style="29" customWidth="1"/>
    <col min="1792" max="1792" width="50" style="29" customWidth="1"/>
    <col min="1793" max="1793" width="5.140625" style="29" bestFit="1" customWidth="1"/>
    <col min="1794" max="1795" width="7.42578125" style="29" customWidth="1"/>
    <col min="1796" max="1796" width="8.85546875" style="29" customWidth="1"/>
    <col min="1797" max="2046" width="9.140625" style="29"/>
    <col min="2047" max="2047" width="5.85546875" style="29" customWidth="1"/>
    <col min="2048" max="2048" width="50" style="29" customWidth="1"/>
    <col min="2049" max="2049" width="5.140625" style="29" bestFit="1" customWidth="1"/>
    <col min="2050" max="2051" width="7.42578125" style="29" customWidth="1"/>
    <col min="2052" max="2052" width="8.85546875" style="29" customWidth="1"/>
    <col min="2053" max="2302" width="9.140625" style="29"/>
    <col min="2303" max="2303" width="5.85546875" style="29" customWidth="1"/>
    <col min="2304" max="2304" width="50" style="29" customWidth="1"/>
    <col min="2305" max="2305" width="5.140625" style="29" bestFit="1" customWidth="1"/>
    <col min="2306" max="2307" width="7.42578125" style="29" customWidth="1"/>
    <col min="2308" max="2308" width="8.85546875" style="29" customWidth="1"/>
    <col min="2309" max="2558" width="9.140625" style="29"/>
    <col min="2559" max="2559" width="5.85546875" style="29" customWidth="1"/>
    <col min="2560" max="2560" width="50" style="29" customWidth="1"/>
    <col min="2561" max="2561" width="5.140625" style="29" bestFit="1" customWidth="1"/>
    <col min="2562" max="2563" width="7.42578125" style="29" customWidth="1"/>
    <col min="2564" max="2564" width="8.85546875" style="29" customWidth="1"/>
    <col min="2565" max="2814" width="9.140625" style="29"/>
    <col min="2815" max="2815" width="5.85546875" style="29" customWidth="1"/>
    <col min="2816" max="2816" width="50" style="29" customWidth="1"/>
    <col min="2817" max="2817" width="5.140625" style="29" bestFit="1" customWidth="1"/>
    <col min="2818" max="2819" width="7.42578125" style="29" customWidth="1"/>
    <col min="2820" max="2820" width="8.85546875" style="29" customWidth="1"/>
    <col min="2821" max="3070" width="9.140625" style="29"/>
    <col min="3071" max="3071" width="5.85546875" style="29" customWidth="1"/>
    <col min="3072" max="3072" width="50" style="29" customWidth="1"/>
    <col min="3073" max="3073" width="5.140625" style="29" bestFit="1" customWidth="1"/>
    <col min="3074" max="3075" width="7.42578125" style="29" customWidth="1"/>
    <col min="3076" max="3076" width="8.85546875" style="29" customWidth="1"/>
    <col min="3077" max="3326" width="9.140625" style="29"/>
    <col min="3327" max="3327" width="5.85546875" style="29" customWidth="1"/>
    <col min="3328" max="3328" width="50" style="29" customWidth="1"/>
    <col min="3329" max="3329" width="5.140625" style="29" bestFit="1" customWidth="1"/>
    <col min="3330" max="3331" width="7.42578125" style="29" customWidth="1"/>
    <col min="3332" max="3332" width="8.85546875" style="29" customWidth="1"/>
    <col min="3333" max="3582" width="9.140625" style="29"/>
    <col min="3583" max="3583" width="5.85546875" style="29" customWidth="1"/>
    <col min="3584" max="3584" width="50" style="29" customWidth="1"/>
    <col min="3585" max="3585" width="5.140625" style="29" bestFit="1" customWidth="1"/>
    <col min="3586" max="3587" width="7.42578125" style="29" customWidth="1"/>
    <col min="3588" max="3588" width="8.85546875" style="29" customWidth="1"/>
    <col min="3589" max="3838" width="9.140625" style="29"/>
    <col min="3839" max="3839" width="5.85546875" style="29" customWidth="1"/>
    <col min="3840" max="3840" width="50" style="29" customWidth="1"/>
    <col min="3841" max="3841" width="5.140625" style="29" bestFit="1" customWidth="1"/>
    <col min="3842" max="3843" width="7.42578125" style="29" customWidth="1"/>
    <col min="3844" max="3844" width="8.85546875" style="29" customWidth="1"/>
    <col min="3845" max="4094" width="9.140625" style="29"/>
    <col min="4095" max="4095" width="5.85546875" style="29" customWidth="1"/>
    <col min="4096" max="4096" width="50" style="29" customWidth="1"/>
    <col min="4097" max="4097" width="5.140625" style="29" bestFit="1" customWidth="1"/>
    <col min="4098" max="4099" width="7.42578125" style="29" customWidth="1"/>
    <col min="4100" max="4100" width="8.85546875" style="29" customWidth="1"/>
    <col min="4101" max="4350" width="9.140625" style="29"/>
    <col min="4351" max="4351" width="5.85546875" style="29" customWidth="1"/>
    <col min="4352" max="4352" width="50" style="29" customWidth="1"/>
    <col min="4353" max="4353" width="5.140625" style="29" bestFit="1" customWidth="1"/>
    <col min="4354" max="4355" width="7.42578125" style="29" customWidth="1"/>
    <col min="4356" max="4356" width="8.85546875" style="29" customWidth="1"/>
    <col min="4357" max="4606" width="9.140625" style="29"/>
    <col min="4607" max="4607" width="5.85546875" style="29" customWidth="1"/>
    <col min="4608" max="4608" width="50" style="29" customWidth="1"/>
    <col min="4609" max="4609" width="5.140625" style="29" bestFit="1" customWidth="1"/>
    <col min="4610" max="4611" width="7.42578125" style="29" customWidth="1"/>
    <col min="4612" max="4612" width="8.85546875" style="29" customWidth="1"/>
    <col min="4613" max="4862" width="9.140625" style="29"/>
    <col min="4863" max="4863" width="5.85546875" style="29" customWidth="1"/>
    <col min="4864" max="4864" width="50" style="29" customWidth="1"/>
    <col min="4865" max="4865" width="5.140625" style="29" bestFit="1" customWidth="1"/>
    <col min="4866" max="4867" width="7.42578125" style="29" customWidth="1"/>
    <col min="4868" max="4868" width="8.85546875" style="29" customWidth="1"/>
    <col min="4869" max="5118" width="9.140625" style="29"/>
    <col min="5119" max="5119" width="5.85546875" style="29" customWidth="1"/>
    <col min="5120" max="5120" width="50" style="29" customWidth="1"/>
    <col min="5121" max="5121" width="5.140625" style="29" bestFit="1" customWidth="1"/>
    <col min="5122" max="5123" width="7.42578125" style="29" customWidth="1"/>
    <col min="5124" max="5124" width="8.85546875" style="29" customWidth="1"/>
    <col min="5125" max="5374" width="9.140625" style="29"/>
    <col min="5375" max="5375" width="5.85546875" style="29" customWidth="1"/>
    <col min="5376" max="5376" width="50" style="29" customWidth="1"/>
    <col min="5377" max="5377" width="5.140625" style="29" bestFit="1" customWidth="1"/>
    <col min="5378" max="5379" width="7.42578125" style="29" customWidth="1"/>
    <col min="5380" max="5380" width="8.85546875" style="29" customWidth="1"/>
    <col min="5381" max="5630" width="9.140625" style="29"/>
    <col min="5631" max="5631" width="5.85546875" style="29" customWidth="1"/>
    <col min="5632" max="5632" width="50" style="29" customWidth="1"/>
    <col min="5633" max="5633" width="5.140625" style="29" bestFit="1" customWidth="1"/>
    <col min="5634" max="5635" width="7.42578125" style="29" customWidth="1"/>
    <col min="5636" max="5636" width="8.85546875" style="29" customWidth="1"/>
    <col min="5637" max="5886" width="9.140625" style="29"/>
    <col min="5887" max="5887" width="5.85546875" style="29" customWidth="1"/>
    <col min="5888" max="5888" width="50" style="29" customWidth="1"/>
    <col min="5889" max="5889" width="5.140625" style="29" bestFit="1" customWidth="1"/>
    <col min="5890" max="5891" width="7.42578125" style="29" customWidth="1"/>
    <col min="5892" max="5892" width="8.85546875" style="29" customWidth="1"/>
    <col min="5893" max="6142" width="9.140625" style="29"/>
    <col min="6143" max="6143" width="5.85546875" style="29" customWidth="1"/>
    <col min="6144" max="6144" width="50" style="29" customWidth="1"/>
    <col min="6145" max="6145" width="5.140625" style="29" bestFit="1" customWidth="1"/>
    <col min="6146" max="6147" width="7.42578125" style="29" customWidth="1"/>
    <col min="6148" max="6148" width="8.85546875" style="29" customWidth="1"/>
    <col min="6149" max="6398" width="9.140625" style="29"/>
    <col min="6399" max="6399" width="5.85546875" style="29" customWidth="1"/>
    <col min="6400" max="6400" width="50" style="29" customWidth="1"/>
    <col min="6401" max="6401" width="5.140625" style="29" bestFit="1" customWidth="1"/>
    <col min="6402" max="6403" width="7.42578125" style="29" customWidth="1"/>
    <col min="6404" max="6404" width="8.85546875" style="29" customWidth="1"/>
    <col min="6405" max="6654" width="9.140625" style="29"/>
    <col min="6655" max="6655" width="5.85546875" style="29" customWidth="1"/>
    <col min="6656" max="6656" width="50" style="29" customWidth="1"/>
    <col min="6657" max="6657" width="5.140625" style="29" bestFit="1" customWidth="1"/>
    <col min="6658" max="6659" width="7.42578125" style="29" customWidth="1"/>
    <col min="6660" max="6660" width="8.85546875" style="29" customWidth="1"/>
    <col min="6661" max="6910" width="9.140625" style="29"/>
    <col min="6911" max="6911" width="5.85546875" style="29" customWidth="1"/>
    <col min="6912" max="6912" width="50" style="29" customWidth="1"/>
    <col min="6913" max="6913" width="5.140625" style="29" bestFit="1" customWidth="1"/>
    <col min="6914" max="6915" width="7.42578125" style="29" customWidth="1"/>
    <col min="6916" max="6916" width="8.85546875" style="29" customWidth="1"/>
    <col min="6917" max="7166" width="9.140625" style="29"/>
    <col min="7167" max="7167" width="5.85546875" style="29" customWidth="1"/>
    <col min="7168" max="7168" width="50" style="29" customWidth="1"/>
    <col min="7169" max="7169" width="5.140625" style="29" bestFit="1" customWidth="1"/>
    <col min="7170" max="7171" width="7.42578125" style="29" customWidth="1"/>
    <col min="7172" max="7172" width="8.85546875" style="29" customWidth="1"/>
    <col min="7173" max="7422" width="9.140625" style="29"/>
    <col min="7423" max="7423" width="5.85546875" style="29" customWidth="1"/>
    <col min="7424" max="7424" width="50" style="29" customWidth="1"/>
    <col min="7425" max="7425" width="5.140625" style="29" bestFit="1" customWidth="1"/>
    <col min="7426" max="7427" width="7.42578125" style="29" customWidth="1"/>
    <col min="7428" max="7428" width="8.85546875" style="29" customWidth="1"/>
    <col min="7429" max="7678" width="9.140625" style="29"/>
    <col min="7679" max="7679" width="5.85546875" style="29" customWidth="1"/>
    <col min="7680" max="7680" width="50" style="29" customWidth="1"/>
    <col min="7681" max="7681" width="5.140625" style="29" bestFit="1" customWidth="1"/>
    <col min="7682" max="7683" width="7.42578125" style="29" customWidth="1"/>
    <col min="7684" max="7684" width="8.85546875" style="29" customWidth="1"/>
    <col min="7685" max="7934" width="9.140625" style="29"/>
    <col min="7935" max="7935" width="5.85546875" style="29" customWidth="1"/>
    <col min="7936" max="7936" width="50" style="29" customWidth="1"/>
    <col min="7937" max="7937" width="5.140625" style="29" bestFit="1" customWidth="1"/>
    <col min="7938" max="7939" width="7.42578125" style="29" customWidth="1"/>
    <col min="7940" max="7940" width="8.85546875" style="29" customWidth="1"/>
    <col min="7941" max="8190" width="9.140625" style="29"/>
    <col min="8191" max="8191" width="5.85546875" style="29" customWidth="1"/>
    <col min="8192" max="8192" width="50" style="29" customWidth="1"/>
    <col min="8193" max="8193" width="5.140625" style="29" bestFit="1" customWidth="1"/>
    <col min="8194" max="8195" width="7.42578125" style="29" customWidth="1"/>
    <col min="8196" max="8196" width="8.85546875" style="29" customWidth="1"/>
    <col min="8197" max="8446" width="9.140625" style="29"/>
    <col min="8447" max="8447" width="5.85546875" style="29" customWidth="1"/>
    <col min="8448" max="8448" width="50" style="29" customWidth="1"/>
    <col min="8449" max="8449" width="5.140625" style="29" bestFit="1" customWidth="1"/>
    <col min="8450" max="8451" width="7.42578125" style="29" customWidth="1"/>
    <col min="8452" max="8452" width="8.85546875" style="29" customWidth="1"/>
    <col min="8453" max="8702" width="9.140625" style="29"/>
    <col min="8703" max="8703" width="5.85546875" style="29" customWidth="1"/>
    <col min="8704" max="8704" width="50" style="29" customWidth="1"/>
    <col min="8705" max="8705" width="5.140625" style="29" bestFit="1" customWidth="1"/>
    <col min="8706" max="8707" width="7.42578125" style="29" customWidth="1"/>
    <col min="8708" max="8708" width="8.85546875" style="29" customWidth="1"/>
    <col min="8709" max="8958" width="9.140625" style="29"/>
    <col min="8959" max="8959" width="5.85546875" style="29" customWidth="1"/>
    <col min="8960" max="8960" width="50" style="29" customWidth="1"/>
    <col min="8961" max="8961" width="5.140625" style="29" bestFit="1" customWidth="1"/>
    <col min="8962" max="8963" width="7.42578125" style="29" customWidth="1"/>
    <col min="8964" max="8964" width="8.85546875" style="29" customWidth="1"/>
    <col min="8965" max="9214" width="9.140625" style="29"/>
    <col min="9215" max="9215" width="5.85546875" style="29" customWidth="1"/>
    <col min="9216" max="9216" width="50" style="29" customWidth="1"/>
    <col min="9217" max="9217" width="5.140625" style="29" bestFit="1" customWidth="1"/>
    <col min="9218" max="9219" width="7.42578125" style="29" customWidth="1"/>
    <col min="9220" max="9220" width="8.85546875" style="29" customWidth="1"/>
    <col min="9221" max="9470" width="9.140625" style="29"/>
    <col min="9471" max="9471" width="5.85546875" style="29" customWidth="1"/>
    <col min="9472" max="9472" width="50" style="29" customWidth="1"/>
    <col min="9473" max="9473" width="5.140625" style="29" bestFit="1" customWidth="1"/>
    <col min="9474" max="9475" width="7.42578125" style="29" customWidth="1"/>
    <col min="9476" max="9476" width="8.85546875" style="29" customWidth="1"/>
    <col min="9477" max="9726" width="9.140625" style="29"/>
    <col min="9727" max="9727" width="5.85546875" style="29" customWidth="1"/>
    <col min="9728" max="9728" width="50" style="29" customWidth="1"/>
    <col min="9729" max="9729" width="5.140625" style="29" bestFit="1" customWidth="1"/>
    <col min="9730" max="9731" width="7.42578125" style="29" customWidth="1"/>
    <col min="9732" max="9732" width="8.85546875" style="29" customWidth="1"/>
    <col min="9733" max="9982" width="9.140625" style="29"/>
    <col min="9983" max="9983" width="5.85546875" style="29" customWidth="1"/>
    <col min="9984" max="9984" width="50" style="29" customWidth="1"/>
    <col min="9985" max="9985" width="5.140625" style="29" bestFit="1" customWidth="1"/>
    <col min="9986" max="9987" width="7.42578125" style="29" customWidth="1"/>
    <col min="9988" max="9988" width="8.85546875" style="29" customWidth="1"/>
    <col min="9989" max="10238" width="9.140625" style="29"/>
    <col min="10239" max="10239" width="5.85546875" style="29" customWidth="1"/>
    <col min="10240" max="10240" width="50" style="29" customWidth="1"/>
    <col min="10241" max="10241" width="5.140625" style="29" bestFit="1" customWidth="1"/>
    <col min="10242" max="10243" width="7.42578125" style="29" customWidth="1"/>
    <col min="10244" max="10244" width="8.85546875" style="29" customWidth="1"/>
    <col min="10245" max="10494" width="9.140625" style="29"/>
    <col min="10495" max="10495" width="5.85546875" style="29" customWidth="1"/>
    <col min="10496" max="10496" width="50" style="29" customWidth="1"/>
    <col min="10497" max="10497" width="5.140625" style="29" bestFit="1" customWidth="1"/>
    <col min="10498" max="10499" width="7.42578125" style="29" customWidth="1"/>
    <col min="10500" max="10500" width="8.85546875" style="29" customWidth="1"/>
    <col min="10501" max="10750" width="9.140625" style="29"/>
    <col min="10751" max="10751" width="5.85546875" style="29" customWidth="1"/>
    <col min="10752" max="10752" width="50" style="29" customWidth="1"/>
    <col min="10753" max="10753" width="5.140625" style="29" bestFit="1" customWidth="1"/>
    <col min="10754" max="10755" width="7.42578125" style="29" customWidth="1"/>
    <col min="10756" max="10756" width="8.85546875" style="29" customWidth="1"/>
    <col min="10757" max="11006" width="9.140625" style="29"/>
    <col min="11007" max="11007" width="5.85546875" style="29" customWidth="1"/>
    <col min="11008" max="11008" width="50" style="29" customWidth="1"/>
    <col min="11009" max="11009" width="5.140625" style="29" bestFit="1" customWidth="1"/>
    <col min="11010" max="11011" width="7.42578125" style="29" customWidth="1"/>
    <col min="11012" max="11012" width="8.85546875" style="29" customWidth="1"/>
    <col min="11013" max="11262" width="9.140625" style="29"/>
    <col min="11263" max="11263" width="5.85546875" style="29" customWidth="1"/>
    <col min="11264" max="11264" width="50" style="29" customWidth="1"/>
    <col min="11265" max="11265" width="5.140625" style="29" bestFit="1" customWidth="1"/>
    <col min="11266" max="11267" width="7.42578125" style="29" customWidth="1"/>
    <col min="11268" max="11268" width="8.85546875" style="29" customWidth="1"/>
    <col min="11269" max="11518" width="9.140625" style="29"/>
    <col min="11519" max="11519" width="5.85546875" style="29" customWidth="1"/>
    <col min="11520" max="11520" width="50" style="29" customWidth="1"/>
    <col min="11521" max="11521" width="5.140625" style="29" bestFit="1" customWidth="1"/>
    <col min="11522" max="11523" width="7.42578125" style="29" customWidth="1"/>
    <col min="11524" max="11524" width="8.85546875" style="29" customWidth="1"/>
    <col min="11525" max="11774" width="9.140625" style="29"/>
    <col min="11775" max="11775" width="5.85546875" style="29" customWidth="1"/>
    <col min="11776" max="11776" width="50" style="29" customWidth="1"/>
    <col min="11777" max="11777" width="5.140625" style="29" bestFit="1" customWidth="1"/>
    <col min="11778" max="11779" width="7.42578125" style="29" customWidth="1"/>
    <col min="11780" max="11780" width="8.85546875" style="29" customWidth="1"/>
    <col min="11781" max="12030" width="9.140625" style="29"/>
    <col min="12031" max="12031" width="5.85546875" style="29" customWidth="1"/>
    <col min="12032" max="12032" width="50" style="29" customWidth="1"/>
    <col min="12033" max="12033" width="5.140625" style="29" bestFit="1" customWidth="1"/>
    <col min="12034" max="12035" width="7.42578125" style="29" customWidth="1"/>
    <col min="12036" max="12036" width="8.85546875" style="29" customWidth="1"/>
    <col min="12037" max="12286" width="9.140625" style="29"/>
    <col min="12287" max="12287" width="5.85546875" style="29" customWidth="1"/>
    <col min="12288" max="12288" width="50" style="29" customWidth="1"/>
    <col min="12289" max="12289" width="5.140625" style="29" bestFit="1" customWidth="1"/>
    <col min="12290" max="12291" width="7.42578125" style="29" customWidth="1"/>
    <col min="12292" max="12292" width="8.85546875" style="29" customWidth="1"/>
    <col min="12293" max="12542" width="9.140625" style="29"/>
    <col min="12543" max="12543" width="5.85546875" style="29" customWidth="1"/>
    <col min="12544" max="12544" width="50" style="29" customWidth="1"/>
    <col min="12545" max="12545" width="5.140625" style="29" bestFit="1" customWidth="1"/>
    <col min="12546" max="12547" width="7.42578125" style="29" customWidth="1"/>
    <col min="12548" max="12548" width="8.85546875" style="29" customWidth="1"/>
    <col min="12549" max="12798" width="9.140625" style="29"/>
    <col min="12799" max="12799" width="5.85546875" style="29" customWidth="1"/>
    <col min="12800" max="12800" width="50" style="29" customWidth="1"/>
    <col min="12801" max="12801" width="5.140625" style="29" bestFit="1" customWidth="1"/>
    <col min="12802" max="12803" width="7.42578125" style="29" customWidth="1"/>
    <col min="12804" max="12804" width="8.85546875" style="29" customWidth="1"/>
    <col min="12805" max="13054" width="9.140625" style="29"/>
    <col min="13055" max="13055" width="5.85546875" style="29" customWidth="1"/>
    <col min="13056" max="13056" width="50" style="29" customWidth="1"/>
    <col min="13057" max="13057" width="5.140625" style="29" bestFit="1" customWidth="1"/>
    <col min="13058" max="13059" width="7.42578125" style="29" customWidth="1"/>
    <col min="13060" max="13060" width="8.85546875" style="29" customWidth="1"/>
    <col min="13061" max="13310" width="9.140625" style="29"/>
    <col min="13311" max="13311" width="5.85546875" style="29" customWidth="1"/>
    <col min="13312" max="13312" width="50" style="29" customWidth="1"/>
    <col min="13313" max="13313" width="5.140625" style="29" bestFit="1" customWidth="1"/>
    <col min="13314" max="13315" width="7.42578125" style="29" customWidth="1"/>
    <col min="13316" max="13316" width="8.85546875" style="29" customWidth="1"/>
    <col min="13317" max="13566" width="9.140625" style="29"/>
    <col min="13567" max="13567" width="5.85546875" style="29" customWidth="1"/>
    <col min="13568" max="13568" width="50" style="29" customWidth="1"/>
    <col min="13569" max="13569" width="5.140625" style="29" bestFit="1" customWidth="1"/>
    <col min="13570" max="13571" width="7.42578125" style="29" customWidth="1"/>
    <col min="13572" max="13572" width="8.85546875" style="29" customWidth="1"/>
    <col min="13573" max="13822" width="9.140625" style="29"/>
    <col min="13823" max="13823" width="5.85546875" style="29" customWidth="1"/>
    <col min="13824" max="13824" width="50" style="29" customWidth="1"/>
    <col min="13825" max="13825" width="5.140625" style="29" bestFit="1" customWidth="1"/>
    <col min="13826" max="13827" width="7.42578125" style="29" customWidth="1"/>
    <col min="13828" max="13828" width="8.85546875" style="29" customWidth="1"/>
    <col min="13829" max="14078" width="9.140625" style="29"/>
    <col min="14079" max="14079" width="5.85546875" style="29" customWidth="1"/>
    <col min="14080" max="14080" width="50" style="29" customWidth="1"/>
    <col min="14081" max="14081" width="5.140625" style="29" bestFit="1" customWidth="1"/>
    <col min="14082" max="14083" width="7.42578125" style="29" customWidth="1"/>
    <col min="14084" max="14084" width="8.85546875" style="29" customWidth="1"/>
    <col min="14085" max="14334" width="9.140625" style="29"/>
    <col min="14335" max="14335" width="5.85546875" style="29" customWidth="1"/>
    <col min="14336" max="14336" width="50" style="29" customWidth="1"/>
    <col min="14337" max="14337" width="5.140625" style="29" bestFit="1" customWidth="1"/>
    <col min="14338" max="14339" width="7.42578125" style="29" customWidth="1"/>
    <col min="14340" max="14340" width="8.85546875" style="29" customWidth="1"/>
    <col min="14341" max="14590" width="9.140625" style="29"/>
    <col min="14591" max="14591" width="5.85546875" style="29" customWidth="1"/>
    <col min="14592" max="14592" width="50" style="29" customWidth="1"/>
    <col min="14593" max="14593" width="5.140625" style="29" bestFit="1" customWidth="1"/>
    <col min="14594" max="14595" width="7.42578125" style="29" customWidth="1"/>
    <col min="14596" max="14596" width="8.85546875" style="29" customWidth="1"/>
    <col min="14597" max="14846" width="9.140625" style="29"/>
    <col min="14847" max="14847" width="5.85546875" style="29" customWidth="1"/>
    <col min="14848" max="14848" width="50" style="29" customWidth="1"/>
    <col min="14849" max="14849" width="5.140625" style="29" bestFit="1" customWidth="1"/>
    <col min="14850" max="14851" width="7.42578125" style="29" customWidth="1"/>
    <col min="14852" max="14852" width="8.85546875" style="29" customWidth="1"/>
    <col min="14853" max="15102" width="9.140625" style="29"/>
    <col min="15103" max="15103" width="5.85546875" style="29" customWidth="1"/>
    <col min="15104" max="15104" width="50" style="29" customWidth="1"/>
    <col min="15105" max="15105" width="5.140625" style="29" bestFit="1" customWidth="1"/>
    <col min="15106" max="15107" width="7.42578125" style="29" customWidth="1"/>
    <col min="15108" max="15108" width="8.85546875" style="29" customWidth="1"/>
    <col min="15109" max="15358" width="9.140625" style="29"/>
    <col min="15359" max="15359" width="5.85546875" style="29" customWidth="1"/>
    <col min="15360" max="15360" width="50" style="29" customWidth="1"/>
    <col min="15361" max="15361" width="5.140625" style="29" bestFit="1" customWidth="1"/>
    <col min="15362" max="15363" width="7.42578125" style="29" customWidth="1"/>
    <col min="15364" max="15364" width="8.85546875" style="29" customWidth="1"/>
    <col min="15365" max="15614" width="9.140625" style="29"/>
    <col min="15615" max="15615" width="5.85546875" style="29" customWidth="1"/>
    <col min="15616" max="15616" width="50" style="29" customWidth="1"/>
    <col min="15617" max="15617" width="5.140625" style="29" bestFit="1" customWidth="1"/>
    <col min="15618" max="15619" width="7.42578125" style="29" customWidth="1"/>
    <col min="15620" max="15620" width="8.85546875" style="29" customWidth="1"/>
    <col min="15621" max="15870" width="9.140625" style="29"/>
    <col min="15871" max="15871" width="5.85546875" style="29" customWidth="1"/>
    <col min="15872" max="15872" width="50" style="29" customWidth="1"/>
    <col min="15873" max="15873" width="5.140625" style="29" bestFit="1" customWidth="1"/>
    <col min="15874" max="15875" width="7.42578125" style="29" customWidth="1"/>
    <col min="15876" max="15876" width="8.85546875" style="29" customWidth="1"/>
    <col min="15877" max="16126" width="9.140625" style="29"/>
    <col min="16127" max="16127" width="5.85546875" style="29" customWidth="1"/>
    <col min="16128" max="16128" width="50" style="29" customWidth="1"/>
    <col min="16129" max="16129" width="5.140625" style="29" bestFit="1" customWidth="1"/>
    <col min="16130" max="16131" width="7.42578125" style="29" customWidth="1"/>
    <col min="16132" max="16132" width="8.85546875" style="29" customWidth="1"/>
    <col min="16133" max="16384" width="9.140625" style="29"/>
  </cols>
  <sheetData>
    <row r="1" spans="1:12" ht="69.75" customHeight="1">
      <c r="A1" s="224"/>
      <c r="B1" s="224"/>
      <c r="C1" s="224"/>
      <c r="D1" s="224"/>
      <c r="E1" s="224"/>
      <c r="F1" s="224"/>
      <c r="G1" s="224"/>
    </row>
    <row r="2" spans="1:12" ht="47.25" customHeight="1">
      <c r="A2" s="46"/>
      <c r="B2" s="228" t="s">
        <v>92</v>
      </c>
      <c r="C2" s="228"/>
      <c r="D2" s="228"/>
      <c r="E2" s="228"/>
      <c r="F2" s="228"/>
      <c r="G2" s="228"/>
    </row>
    <row r="3" spans="1:12" ht="35.25" customHeight="1">
      <c r="A3" s="31"/>
      <c r="B3" s="32" t="s">
        <v>56</v>
      </c>
      <c r="C3" s="225" t="s">
        <v>57</v>
      </c>
      <c r="D3" s="226"/>
      <c r="E3" s="226"/>
      <c r="F3" s="227"/>
      <c r="G3" s="33" t="s">
        <v>58</v>
      </c>
      <c r="H3" s="34"/>
      <c r="I3" s="34"/>
      <c r="J3" s="34"/>
      <c r="K3" s="34"/>
      <c r="L3" s="34"/>
    </row>
    <row r="4" spans="1:12" ht="18">
      <c r="A4" s="31">
        <v>1</v>
      </c>
      <c r="B4" s="35" t="s">
        <v>179</v>
      </c>
      <c r="C4" s="221">
        <f>'Lot1-منظومة طاقة- مشروع مجتمعي1'!D41</f>
        <v>0</v>
      </c>
      <c r="D4" s="222"/>
      <c r="E4" s="222"/>
      <c r="F4" s="223"/>
      <c r="G4" s="36" t="s">
        <v>178</v>
      </c>
      <c r="H4" s="34"/>
      <c r="I4" s="34"/>
      <c r="J4" s="34"/>
      <c r="K4" s="34"/>
      <c r="L4" s="34"/>
    </row>
    <row r="5" spans="1:12" ht="31.5">
      <c r="A5" s="31">
        <v>2</v>
      </c>
      <c r="B5" s="35" t="s">
        <v>168</v>
      </c>
      <c r="C5" s="221">
        <f>'Lot2-بئر+منظومة-مشروع مجتمعي2'!D33</f>
        <v>0</v>
      </c>
      <c r="D5" s="222"/>
      <c r="E5" s="222"/>
      <c r="F5" s="223"/>
      <c r="G5" s="36" t="s">
        <v>132</v>
      </c>
      <c r="H5" s="34"/>
      <c r="I5" s="34"/>
      <c r="J5" s="34"/>
      <c r="K5" s="34"/>
      <c r="L5" s="34"/>
    </row>
    <row r="6" spans="1:12" ht="20.25">
      <c r="A6" s="31"/>
      <c r="B6" s="41" t="s">
        <v>192</v>
      </c>
      <c r="C6" s="218">
        <f>SUM(C4:F5)</f>
        <v>0</v>
      </c>
      <c r="D6" s="219"/>
      <c r="E6" s="219"/>
      <c r="F6" s="220"/>
      <c r="G6" s="41" t="s">
        <v>193</v>
      </c>
      <c r="H6" s="34"/>
      <c r="I6" s="34"/>
      <c r="J6" s="34"/>
      <c r="K6" s="34"/>
      <c r="L6" s="34"/>
    </row>
    <row r="7" spans="1:12" ht="18">
      <c r="A7" s="31">
        <v>3</v>
      </c>
      <c r="B7" s="35" t="s">
        <v>169</v>
      </c>
      <c r="C7" s="221">
        <f>'Lot3-تأهيل بئر+منظومة طاقة'!D24</f>
        <v>0</v>
      </c>
      <c r="D7" s="222"/>
      <c r="E7" s="222"/>
      <c r="F7" s="223"/>
      <c r="G7" s="37" t="s">
        <v>133</v>
      </c>
      <c r="H7" s="34"/>
      <c r="I7" s="34"/>
      <c r="J7" s="34"/>
      <c r="K7" s="34"/>
      <c r="L7" s="34"/>
    </row>
    <row r="8" spans="1:12" ht="18">
      <c r="A8" s="31">
        <v>4</v>
      </c>
      <c r="B8" s="39" t="s">
        <v>136</v>
      </c>
      <c r="C8" s="221">
        <f>'Lot4-بناء حمامات'!D17</f>
        <v>0</v>
      </c>
      <c r="D8" s="222"/>
      <c r="E8" s="222"/>
      <c r="F8" s="223"/>
      <c r="G8" s="36" t="s">
        <v>134</v>
      </c>
      <c r="H8" s="38"/>
      <c r="I8" s="38"/>
      <c r="J8" s="38"/>
      <c r="K8" s="38"/>
      <c r="L8" s="38"/>
    </row>
    <row r="9" spans="1:12" ht="18">
      <c r="A9" s="31">
        <v>5</v>
      </c>
      <c r="B9" s="39" t="s">
        <v>167</v>
      </c>
      <c r="C9" s="221">
        <f>'Lot5-أعمدة انارة'!D10</f>
        <v>0</v>
      </c>
      <c r="D9" s="222"/>
      <c r="E9" s="222"/>
      <c r="F9" s="223"/>
      <c r="G9" s="36" t="s">
        <v>137</v>
      </c>
      <c r="H9" s="38"/>
      <c r="I9" s="38"/>
      <c r="J9" s="38"/>
      <c r="K9" s="38"/>
      <c r="L9" s="38"/>
    </row>
    <row r="10" spans="1:12" ht="18">
      <c r="A10" s="31">
        <v>6</v>
      </c>
      <c r="B10" s="35" t="s">
        <v>140</v>
      </c>
      <c r="C10" s="221">
        <f>'Lot6-نقاط مياة - BoQ'!D9</f>
        <v>0</v>
      </c>
      <c r="D10" s="222"/>
      <c r="E10" s="222"/>
      <c r="F10" s="223"/>
      <c r="G10" s="37" t="s">
        <v>139</v>
      </c>
      <c r="H10" s="34"/>
      <c r="I10" s="34"/>
      <c r="J10" s="34"/>
      <c r="K10" s="34"/>
      <c r="L10" s="34"/>
    </row>
    <row r="11" spans="1:12" ht="18">
      <c r="A11" s="31">
        <v>7</v>
      </c>
      <c r="B11" s="35" t="s">
        <v>141</v>
      </c>
      <c r="C11" s="221">
        <f>'Lot7-اعادة تأهيل مأوى (خيم)'!G6</f>
        <v>0</v>
      </c>
      <c r="D11" s="222"/>
      <c r="E11" s="222"/>
      <c r="F11" s="223"/>
      <c r="G11" s="37" t="s">
        <v>96</v>
      </c>
      <c r="H11" s="34"/>
      <c r="I11" s="34"/>
      <c r="J11" s="34"/>
      <c r="K11" s="34"/>
      <c r="L11" s="34"/>
    </row>
    <row r="12" spans="1:12" ht="31.5">
      <c r="A12" s="31">
        <v>8</v>
      </c>
      <c r="B12" s="35" t="s">
        <v>144</v>
      </c>
      <c r="C12" s="221">
        <f>'Lot8-حقيبة تنظيف+صيانة مواقع'!H20</f>
        <v>0</v>
      </c>
      <c r="D12" s="222"/>
      <c r="E12" s="222"/>
      <c r="F12" s="223"/>
      <c r="G12" s="37" t="s">
        <v>142</v>
      </c>
      <c r="H12" s="34"/>
      <c r="I12" s="34"/>
      <c r="J12" s="34"/>
      <c r="K12" s="34"/>
      <c r="L12" s="34"/>
    </row>
    <row r="13" spans="1:12" ht="40.5" customHeight="1">
      <c r="A13" s="40"/>
      <c r="B13" s="41" t="s">
        <v>59</v>
      </c>
      <c r="C13" s="218">
        <f>SUM(C7:F12)</f>
        <v>0</v>
      </c>
      <c r="D13" s="219"/>
      <c r="E13" s="219"/>
      <c r="F13" s="220"/>
      <c r="G13" s="41" t="s">
        <v>60</v>
      </c>
      <c r="H13" s="38"/>
      <c r="I13" s="38"/>
      <c r="J13" s="38"/>
      <c r="K13" s="38"/>
      <c r="L13" s="38"/>
    </row>
  </sheetData>
  <mergeCells count="13">
    <mergeCell ref="C6:F6"/>
    <mergeCell ref="A1:G1"/>
    <mergeCell ref="C3:F3"/>
    <mergeCell ref="C4:F4"/>
    <mergeCell ref="B2:G2"/>
    <mergeCell ref="C5:F5"/>
    <mergeCell ref="C13:F13"/>
    <mergeCell ref="C7:F7"/>
    <mergeCell ref="C10:F10"/>
    <mergeCell ref="C8:F8"/>
    <mergeCell ref="C9:F9"/>
    <mergeCell ref="C11:F11"/>
    <mergeCell ref="C12:F12"/>
  </mergeCells>
  <pageMargins left="0.7" right="0.7" top="0.75" bottom="0.75" header="0.3" footer="0.3"/>
  <pageSetup scale="26"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9"/>
  <sheetViews>
    <sheetView showGridLines="0" topLeftCell="A8" zoomScale="90" zoomScaleNormal="90" workbookViewId="0">
      <selection activeCell="B9" sqref="B9"/>
    </sheetView>
  </sheetViews>
  <sheetFormatPr defaultRowHeight="12.75"/>
  <cols>
    <col min="1" max="1" width="48.28515625" style="43" bestFit="1" customWidth="1"/>
    <col min="2" max="2" width="89.5703125" style="44" customWidth="1"/>
    <col min="3" max="3" width="11.85546875" style="29" bestFit="1" customWidth="1"/>
    <col min="4" max="250" width="8.85546875" style="29"/>
    <col min="251" max="251" width="5.85546875" style="29" customWidth="1"/>
    <col min="252" max="252" width="50" style="29" customWidth="1"/>
    <col min="253" max="253" width="5.140625" style="29" bestFit="1" customWidth="1"/>
    <col min="254" max="255" width="7.42578125" style="29" customWidth="1"/>
    <col min="256" max="256" width="8.85546875" style="29" customWidth="1"/>
    <col min="257" max="506" width="8.85546875" style="29"/>
    <col min="507" max="507" width="5.85546875" style="29" customWidth="1"/>
    <col min="508" max="508" width="50" style="29" customWidth="1"/>
    <col min="509" max="509" width="5.140625" style="29" bestFit="1" customWidth="1"/>
    <col min="510" max="511" width="7.42578125" style="29" customWidth="1"/>
    <col min="512" max="512" width="8.85546875" style="29" customWidth="1"/>
    <col min="513" max="762" width="8.85546875" style="29"/>
    <col min="763" max="763" width="5.85546875" style="29" customWidth="1"/>
    <col min="764" max="764" width="50" style="29" customWidth="1"/>
    <col min="765" max="765" width="5.140625" style="29" bestFit="1" customWidth="1"/>
    <col min="766" max="767" width="7.42578125" style="29" customWidth="1"/>
    <col min="768" max="768" width="8.85546875" style="29" customWidth="1"/>
    <col min="769" max="1018" width="8.85546875" style="29"/>
    <col min="1019" max="1019" width="5.85546875" style="29" customWidth="1"/>
    <col min="1020" max="1020" width="50" style="29" customWidth="1"/>
    <col min="1021" max="1021" width="5.140625" style="29" bestFit="1" customWidth="1"/>
    <col min="1022" max="1023" width="7.42578125" style="29" customWidth="1"/>
    <col min="1024" max="1024" width="8.85546875" style="29" customWidth="1"/>
    <col min="1025" max="1274" width="8.85546875" style="29"/>
    <col min="1275" max="1275" width="5.85546875" style="29" customWidth="1"/>
    <col min="1276" max="1276" width="50" style="29" customWidth="1"/>
    <col min="1277" max="1277" width="5.140625" style="29" bestFit="1" customWidth="1"/>
    <col min="1278" max="1279" width="7.42578125" style="29" customWidth="1"/>
    <col min="1280" max="1280" width="8.85546875" style="29" customWidth="1"/>
    <col min="1281" max="1530" width="8.85546875" style="29"/>
    <col min="1531" max="1531" width="5.85546875" style="29" customWidth="1"/>
    <col min="1532" max="1532" width="50" style="29" customWidth="1"/>
    <col min="1533" max="1533" width="5.140625" style="29" bestFit="1" customWidth="1"/>
    <col min="1534" max="1535" width="7.42578125" style="29" customWidth="1"/>
    <col min="1536" max="1536" width="8.85546875" style="29" customWidth="1"/>
    <col min="1537" max="1786" width="8.85546875" style="29"/>
    <col min="1787" max="1787" width="5.85546875" style="29" customWidth="1"/>
    <col min="1788" max="1788" width="50" style="29" customWidth="1"/>
    <col min="1789" max="1789" width="5.140625" style="29" bestFit="1" customWidth="1"/>
    <col min="1790" max="1791" width="7.42578125" style="29" customWidth="1"/>
    <col min="1792" max="1792" width="8.85546875" style="29" customWidth="1"/>
    <col min="1793" max="2042" width="8.85546875" style="29"/>
    <col min="2043" max="2043" width="5.85546875" style="29" customWidth="1"/>
    <col min="2044" max="2044" width="50" style="29" customWidth="1"/>
    <col min="2045" max="2045" width="5.140625" style="29" bestFit="1" customWidth="1"/>
    <col min="2046" max="2047" width="7.42578125" style="29" customWidth="1"/>
    <col min="2048" max="2048" width="8.85546875" style="29" customWidth="1"/>
    <col min="2049" max="2298" width="8.85546875" style="29"/>
    <col min="2299" max="2299" width="5.85546875" style="29" customWidth="1"/>
    <col min="2300" max="2300" width="50" style="29" customWidth="1"/>
    <col min="2301" max="2301" width="5.140625" style="29" bestFit="1" customWidth="1"/>
    <col min="2302" max="2303" width="7.42578125" style="29" customWidth="1"/>
    <col min="2304" max="2304" width="8.85546875" style="29" customWidth="1"/>
    <col min="2305" max="2554" width="8.85546875" style="29"/>
    <col min="2555" max="2555" width="5.85546875" style="29" customWidth="1"/>
    <col min="2556" max="2556" width="50" style="29" customWidth="1"/>
    <col min="2557" max="2557" width="5.140625" style="29" bestFit="1" customWidth="1"/>
    <col min="2558" max="2559" width="7.42578125" style="29" customWidth="1"/>
    <col min="2560" max="2560" width="8.85546875" style="29" customWidth="1"/>
    <col min="2561" max="2810" width="8.85546875" style="29"/>
    <col min="2811" max="2811" width="5.85546875" style="29" customWidth="1"/>
    <col min="2812" max="2812" width="50" style="29" customWidth="1"/>
    <col min="2813" max="2813" width="5.140625" style="29" bestFit="1" customWidth="1"/>
    <col min="2814" max="2815" width="7.42578125" style="29" customWidth="1"/>
    <col min="2816" max="2816" width="8.85546875" style="29" customWidth="1"/>
    <col min="2817" max="3066" width="8.85546875" style="29"/>
    <col min="3067" max="3067" width="5.85546875" style="29" customWidth="1"/>
    <col min="3068" max="3068" width="50" style="29" customWidth="1"/>
    <col min="3069" max="3069" width="5.140625" style="29" bestFit="1" customWidth="1"/>
    <col min="3070" max="3071" width="7.42578125" style="29" customWidth="1"/>
    <col min="3072" max="3072" width="8.85546875" style="29" customWidth="1"/>
    <col min="3073" max="3322" width="8.85546875" style="29"/>
    <col min="3323" max="3323" width="5.85546875" style="29" customWidth="1"/>
    <col min="3324" max="3324" width="50" style="29" customWidth="1"/>
    <col min="3325" max="3325" width="5.140625" style="29" bestFit="1" customWidth="1"/>
    <col min="3326" max="3327" width="7.42578125" style="29" customWidth="1"/>
    <col min="3328" max="3328" width="8.85546875" style="29" customWidth="1"/>
    <col min="3329" max="3578" width="8.85546875" style="29"/>
    <col min="3579" max="3579" width="5.85546875" style="29" customWidth="1"/>
    <col min="3580" max="3580" width="50" style="29" customWidth="1"/>
    <col min="3581" max="3581" width="5.140625" style="29" bestFit="1" customWidth="1"/>
    <col min="3582" max="3583" width="7.42578125" style="29" customWidth="1"/>
    <col min="3584" max="3584" width="8.85546875" style="29" customWidth="1"/>
    <col min="3585" max="3834" width="8.85546875" style="29"/>
    <col min="3835" max="3835" width="5.85546875" style="29" customWidth="1"/>
    <col min="3836" max="3836" width="50" style="29" customWidth="1"/>
    <col min="3837" max="3837" width="5.140625" style="29" bestFit="1" customWidth="1"/>
    <col min="3838" max="3839" width="7.42578125" style="29" customWidth="1"/>
    <col min="3840" max="3840" width="8.85546875" style="29" customWidth="1"/>
    <col min="3841" max="4090" width="8.85546875" style="29"/>
    <col min="4091" max="4091" width="5.85546875" style="29" customWidth="1"/>
    <col min="4092" max="4092" width="50" style="29" customWidth="1"/>
    <col min="4093" max="4093" width="5.140625" style="29" bestFit="1" customWidth="1"/>
    <col min="4094" max="4095" width="7.42578125" style="29" customWidth="1"/>
    <col min="4096" max="4096" width="8.85546875" style="29" customWidth="1"/>
    <col min="4097" max="4346" width="8.85546875" style="29"/>
    <col min="4347" max="4347" width="5.85546875" style="29" customWidth="1"/>
    <col min="4348" max="4348" width="50" style="29" customWidth="1"/>
    <col min="4349" max="4349" width="5.140625" style="29" bestFit="1" customWidth="1"/>
    <col min="4350" max="4351" width="7.42578125" style="29" customWidth="1"/>
    <col min="4352" max="4352" width="8.85546875" style="29" customWidth="1"/>
    <col min="4353" max="4602" width="8.85546875" style="29"/>
    <col min="4603" max="4603" width="5.85546875" style="29" customWidth="1"/>
    <col min="4604" max="4604" width="50" style="29" customWidth="1"/>
    <col min="4605" max="4605" width="5.140625" style="29" bestFit="1" customWidth="1"/>
    <col min="4606" max="4607" width="7.42578125" style="29" customWidth="1"/>
    <col min="4608" max="4608" width="8.85546875" style="29" customWidth="1"/>
    <col min="4609" max="4858" width="8.85546875" style="29"/>
    <col min="4859" max="4859" width="5.85546875" style="29" customWidth="1"/>
    <col min="4860" max="4860" width="50" style="29" customWidth="1"/>
    <col min="4861" max="4861" width="5.140625" style="29" bestFit="1" customWidth="1"/>
    <col min="4862" max="4863" width="7.42578125" style="29" customWidth="1"/>
    <col min="4864" max="4864" width="8.85546875" style="29" customWidth="1"/>
    <col min="4865" max="5114" width="8.85546875" style="29"/>
    <col min="5115" max="5115" width="5.85546875" style="29" customWidth="1"/>
    <col min="5116" max="5116" width="50" style="29" customWidth="1"/>
    <col min="5117" max="5117" width="5.140625" style="29" bestFit="1" customWidth="1"/>
    <col min="5118" max="5119" width="7.42578125" style="29" customWidth="1"/>
    <col min="5120" max="5120" width="8.85546875" style="29" customWidth="1"/>
    <col min="5121" max="5370" width="8.85546875" style="29"/>
    <col min="5371" max="5371" width="5.85546875" style="29" customWidth="1"/>
    <col min="5372" max="5372" width="50" style="29" customWidth="1"/>
    <col min="5373" max="5373" width="5.140625" style="29" bestFit="1" customWidth="1"/>
    <col min="5374" max="5375" width="7.42578125" style="29" customWidth="1"/>
    <col min="5376" max="5376" width="8.85546875" style="29" customWidth="1"/>
    <col min="5377" max="5626" width="8.85546875" style="29"/>
    <col min="5627" max="5627" width="5.85546875" style="29" customWidth="1"/>
    <col min="5628" max="5628" width="50" style="29" customWidth="1"/>
    <col min="5629" max="5629" width="5.140625" style="29" bestFit="1" customWidth="1"/>
    <col min="5630" max="5631" width="7.42578125" style="29" customWidth="1"/>
    <col min="5632" max="5632" width="8.85546875" style="29" customWidth="1"/>
    <col min="5633" max="5882" width="8.85546875" style="29"/>
    <col min="5883" max="5883" width="5.85546875" style="29" customWidth="1"/>
    <col min="5884" max="5884" width="50" style="29" customWidth="1"/>
    <col min="5885" max="5885" width="5.140625" style="29" bestFit="1" customWidth="1"/>
    <col min="5886" max="5887" width="7.42578125" style="29" customWidth="1"/>
    <col min="5888" max="5888" width="8.85546875" style="29" customWidth="1"/>
    <col min="5889" max="6138" width="8.85546875" style="29"/>
    <col min="6139" max="6139" width="5.85546875" style="29" customWidth="1"/>
    <col min="6140" max="6140" width="50" style="29" customWidth="1"/>
    <col min="6141" max="6141" width="5.140625" style="29" bestFit="1" customWidth="1"/>
    <col min="6142" max="6143" width="7.42578125" style="29" customWidth="1"/>
    <col min="6144" max="6144" width="8.85546875" style="29" customWidth="1"/>
    <col min="6145" max="6394" width="8.85546875" style="29"/>
    <col min="6395" max="6395" width="5.85546875" style="29" customWidth="1"/>
    <col min="6396" max="6396" width="50" style="29" customWidth="1"/>
    <col min="6397" max="6397" width="5.140625" style="29" bestFit="1" customWidth="1"/>
    <col min="6398" max="6399" width="7.42578125" style="29" customWidth="1"/>
    <col min="6400" max="6400" width="8.85546875" style="29" customWidth="1"/>
    <col min="6401" max="6650" width="8.85546875" style="29"/>
    <col min="6651" max="6651" width="5.85546875" style="29" customWidth="1"/>
    <col min="6652" max="6652" width="50" style="29" customWidth="1"/>
    <col min="6653" max="6653" width="5.140625" style="29" bestFit="1" customWidth="1"/>
    <col min="6654" max="6655" width="7.42578125" style="29" customWidth="1"/>
    <col min="6656" max="6656" width="8.85546875" style="29" customWidth="1"/>
    <col min="6657" max="6906" width="8.85546875" style="29"/>
    <col min="6907" max="6907" width="5.85546875" style="29" customWidth="1"/>
    <col min="6908" max="6908" width="50" style="29" customWidth="1"/>
    <col min="6909" max="6909" width="5.140625" style="29" bestFit="1" customWidth="1"/>
    <col min="6910" max="6911" width="7.42578125" style="29" customWidth="1"/>
    <col min="6912" max="6912" width="8.85546875" style="29" customWidth="1"/>
    <col min="6913" max="7162" width="8.85546875" style="29"/>
    <col min="7163" max="7163" width="5.85546875" style="29" customWidth="1"/>
    <col min="7164" max="7164" width="50" style="29" customWidth="1"/>
    <col min="7165" max="7165" width="5.140625" style="29" bestFit="1" customWidth="1"/>
    <col min="7166" max="7167" width="7.42578125" style="29" customWidth="1"/>
    <col min="7168" max="7168" width="8.85546875" style="29" customWidth="1"/>
    <col min="7169" max="7418" width="8.85546875" style="29"/>
    <col min="7419" max="7419" width="5.85546875" style="29" customWidth="1"/>
    <col min="7420" max="7420" width="50" style="29" customWidth="1"/>
    <col min="7421" max="7421" width="5.140625" style="29" bestFit="1" customWidth="1"/>
    <col min="7422" max="7423" width="7.42578125" style="29" customWidth="1"/>
    <col min="7424" max="7424" width="8.85546875" style="29" customWidth="1"/>
    <col min="7425" max="7674" width="8.85546875" style="29"/>
    <col min="7675" max="7675" width="5.85546875" style="29" customWidth="1"/>
    <col min="7676" max="7676" width="50" style="29" customWidth="1"/>
    <col min="7677" max="7677" width="5.140625" style="29" bestFit="1" customWidth="1"/>
    <col min="7678" max="7679" width="7.42578125" style="29" customWidth="1"/>
    <col min="7680" max="7680" width="8.85546875" style="29" customWidth="1"/>
    <col min="7681" max="7930" width="8.85546875" style="29"/>
    <col min="7931" max="7931" width="5.85546875" style="29" customWidth="1"/>
    <col min="7932" max="7932" width="50" style="29" customWidth="1"/>
    <col min="7933" max="7933" width="5.140625" style="29" bestFit="1" customWidth="1"/>
    <col min="7934" max="7935" width="7.42578125" style="29" customWidth="1"/>
    <col min="7936" max="7936" width="8.85546875" style="29" customWidth="1"/>
    <col min="7937" max="8186" width="8.85546875" style="29"/>
    <col min="8187" max="8187" width="5.85546875" style="29" customWidth="1"/>
    <col min="8188" max="8188" width="50" style="29" customWidth="1"/>
    <col min="8189" max="8189" width="5.140625" style="29" bestFit="1" customWidth="1"/>
    <col min="8190" max="8191" width="7.42578125" style="29" customWidth="1"/>
    <col min="8192" max="8192" width="8.85546875" style="29" customWidth="1"/>
    <col min="8193" max="8442" width="8.85546875" style="29"/>
    <col min="8443" max="8443" width="5.85546875" style="29" customWidth="1"/>
    <col min="8444" max="8444" width="50" style="29" customWidth="1"/>
    <col min="8445" max="8445" width="5.140625" style="29" bestFit="1" customWidth="1"/>
    <col min="8446" max="8447" width="7.42578125" style="29" customWidth="1"/>
    <col min="8448" max="8448" width="8.85546875" style="29" customWidth="1"/>
    <col min="8449" max="8698" width="8.85546875" style="29"/>
    <col min="8699" max="8699" width="5.85546875" style="29" customWidth="1"/>
    <col min="8700" max="8700" width="50" style="29" customWidth="1"/>
    <col min="8701" max="8701" width="5.140625" style="29" bestFit="1" customWidth="1"/>
    <col min="8702" max="8703" width="7.42578125" style="29" customWidth="1"/>
    <col min="8704" max="8704" width="8.85546875" style="29" customWidth="1"/>
    <col min="8705" max="8954" width="8.85546875" style="29"/>
    <col min="8955" max="8955" width="5.85546875" style="29" customWidth="1"/>
    <col min="8956" max="8956" width="50" style="29" customWidth="1"/>
    <col min="8957" max="8957" width="5.140625" style="29" bestFit="1" customWidth="1"/>
    <col min="8958" max="8959" width="7.42578125" style="29" customWidth="1"/>
    <col min="8960" max="8960" width="8.85546875" style="29" customWidth="1"/>
    <col min="8961" max="9210" width="8.85546875" style="29"/>
    <col min="9211" max="9211" width="5.85546875" style="29" customWidth="1"/>
    <col min="9212" max="9212" width="50" style="29" customWidth="1"/>
    <col min="9213" max="9213" width="5.140625" style="29" bestFit="1" customWidth="1"/>
    <col min="9214" max="9215" width="7.42578125" style="29" customWidth="1"/>
    <col min="9216" max="9216" width="8.85546875" style="29" customWidth="1"/>
    <col min="9217" max="9466" width="8.85546875" style="29"/>
    <col min="9467" max="9467" width="5.85546875" style="29" customWidth="1"/>
    <col min="9468" max="9468" width="50" style="29" customWidth="1"/>
    <col min="9469" max="9469" width="5.140625" style="29" bestFit="1" customWidth="1"/>
    <col min="9470" max="9471" width="7.42578125" style="29" customWidth="1"/>
    <col min="9472" max="9472" width="8.85546875" style="29" customWidth="1"/>
    <col min="9473" max="9722" width="8.85546875" style="29"/>
    <col min="9723" max="9723" width="5.85546875" style="29" customWidth="1"/>
    <col min="9724" max="9724" width="50" style="29" customWidth="1"/>
    <col min="9725" max="9725" width="5.140625" style="29" bestFit="1" customWidth="1"/>
    <col min="9726" max="9727" width="7.42578125" style="29" customWidth="1"/>
    <col min="9728" max="9728" width="8.85546875" style="29" customWidth="1"/>
    <col min="9729" max="9978" width="8.85546875" style="29"/>
    <col min="9979" max="9979" width="5.85546875" style="29" customWidth="1"/>
    <col min="9980" max="9980" width="50" style="29" customWidth="1"/>
    <col min="9981" max="9981" width="5.140625" style="29" bestFit="1" customWidth="1"/>
    <col min="9982" max="9983" width="7.42578125" style="29" customWidth="1"/>
    <col min="9984" max="9984" width="8.85546875" style="29" customWidth="1"/>
    <col min="9985" max="10234" width="8.85546875" style="29"/>
    <col min="10235" max="10235" width="5.85546875" style="29" customWidth="1"/>
    <col min="10236" max="10236" width="50" style="29" customWidth="1"/>
    <col min="10237" max="10237" width="5.140625" style="29" bestFit="1" customWidth="1"/>
    <col min="10238" max="10239" width="7.42578125" style="29" customWidth="1"/>
    <col min="10240" max="10240" width="8.85546875" style="29" customWidth="1"/>
    <col min="10241" max="10490" width="8.85546875" style="29"/>
    <col min="10491" max="10491" width="5.85546875" style="29" customWidth="1"/>
    <col min="10492" max="10492" width="50" style="29" customWidth="1"/>
    <col min="10493" max="10493" width="5.140625" style="29" bestFit="1" customWidth="1"/>
    <col min="10494" max="10495" width="7.42578125" style="29" customWidth="1"/>
    <col min="10496" max="10496" width="8.85546875" style="29" customWidth="1"/>
    <col min="10497" max="10746" width="8.85546875" style="29"/>
    <col min="10747" max="10747" width="5.85546875" style="29" customWidth="1"/>
    <col min="10748" max="10748" width="50" style="29" customWidth="1"/>
    <col min="10749" max="10749" width="5.140625" style="29" bestFit="1" customWidth="1"/>
    <col min="10750" max="10751" width="7.42578125" style="29" customWidth="1"/>
    <col min="10752" max="10752" width="8.85546875" style="29" customWidth="1"/>
    <col min="10753" max="11002" width="8.85546875" style="29"/>
    <col min="11003" max="11003" width="5.85546875" style="29" customWidth="1"/>
    <col min="11004" max="11004" width="50" style="29" customWidth="1"/>
    <col min="11005" max="11005" width="5.140625" style="29" bestFit="1" customWidth="1"/>
    <col min="11006" max="11007" width="7.42578125" style="29" customWidth="1"/>
    <col min="11008" max="11008" width="8.85546875" style="29" customWidth="1"/>
    <col min="11009" max="11258" width="8.85546875" style="29"/>
    <col min="11259" max="11259" width="5.85546875" style="29" customWidth="1"/>
    <col min="11260" max="11260" width="50" style="29" customWidth="1"/>
    <col min="11261" max="11261" width="5.140625" style="29" bestFit="1" customWidth="1"/>
    <col min="11262" max="11263" width="7.42578125" style="29" customWidth="1"/>
    <col min="11264" max="11264" width="8.85546875" style="29" customWidth="1"/>
    <col min="11265" max="11514" width="8.85546875" style="29"/>
    <col min="11515" max="11515" width="5.85546875" style="29" customWidth="1"/>
    <col min="11516" max="11516" width="50" style="29" customWidth="1"/>
    <col min="11517" max="11517" width="5.140625" style="29" bestFit="1" customWidth="1"/>
    <col min="11518" max="11519" width="7.42578125" style="29" customWidth="1"/>
    <col min="11520" max="11520" width="8.85546875" style="29" customWidth="1"/>
    <col min="11521" max="11770" width="8.85546875" style="29"/>
    <col min="11771" max="11771" width="5.85546875" style="29" customWidth="1"/>
    <col min="11772" max="11772" width="50" style="29" customWidth="1"/>
    <col min="11773" max="11773" width="5.140625" style="29" bestFit="1" customWidth="1"/>
    <col min="11774" max="11775" width="7.42578125" style="29" customWidth="1"/>
    <col min="11776" max="11776" width="8.85546875" style="29" customWidth="1"/>
    <col min="11777" max="12026" width="8.85546875" style="29"/>
    <col min="12027" max="12027" width="5.85546875" style="29" customWidth="1"/>
    <col min="12028" max="12028" width="50" style="29" customWidth="1"/>
    <col min="12029" max="12029" width="5.140625" style="29" bestFit="1" customWidth="1"/>
    <col min="12030" max="12031" width="7.42578125" style="29" customWidth="1"/>
    <col min="12032" max="12032" width="8.85546875" style="29" customWidth="1"/>
    <col min="12033" max="12282" width="8.85546875" style="29"/>
    <col min="12283" max="12283" width="5.85546875" style="29" customWidth="1"/>
    <col min="12284" max="12284" width="50" style="29" customWidth="1"/>
    <col min="12285" max="12285" width="5.140625" style="29" bestFit="1" customWidth="1"/>
    <col min="12286" max="12287" width="7.42578125" style="29" customWidth="1"/>
    <col min="12288" max="12288" width="8.85546875" style="29" customWidth="1"/>
    <col min="12289" max="12538" width="8.85546875" style="29"/>
    <col min="12539" max="12539" width="5.85546875" style="29" customWidth="1"/>
    <col min="12540" max="12540" width="50" style="29" customWidth="1"/>
    <col min="12541" max="12541" width="5.140625" style="29" bestFit="1" customWidth="1"/>
    <col min="12542" max="12543" width="7.42578125" style="29" customWidth="1"/>
    <col min="12544" max="12544" width="8.85546875" style="29" customWidth="1"/>
    <col min="12545" max="12794" width="8.85546875" style="29"/>
    <col min="12795" max="12795" width="5.85546875" style="29" customWidth="1"/>
    <col min="12796" max="12796" width="50" style="29" customWidth="1"/>
    <col min="12797" max="12797" width="5.140625" style="29" bestFit="1" customWidth="1"/>
    <col min="12798" max="12799" width="7.42578125" style="29" customWidth="1"/>
    <col min="12800" max="12800" width="8.85546875" style="29" customWidth="1"/>
    <col min="12801" max="13050" width="8.85546875" style="29"/>
    <col min="13051" max="13051" width="5.85546875" style="29" customWidth="1"/>
    <col min="13052" max="13052" width="50" style="29" customWidth="1"/>
    <col min="13053" max="13053" width="5.140625" style="29" bestFit="1" customWidth="1"/>
    <col min="13054" max="13055" width="7.42578125" style="29" customWidth="1"/>
    <col min="13056" max="13056" width="8.85546875" style="29" customWidth="1"/>
    <col min="13057" max="13306" width="8.85546875" style="29"/>
    <col min="13307" max="13307" width="5.85546875" style="29" customWidth="1"/>
    <col min="13308" max="13308" width="50" style="29" customWidth="1"/>
    <col min="13309" max="13309" width="5.140625" style="29" bestFit="1" customWidth="1"/>
    <col min="13310" max="13311" width="7.42578125" style="29" customWidth="1"/>
    <col min="13312" max="13312" width="8.85546875" style="29" customWidth="1"/>
    <col min="13313" max="13562" width="8.85546875" style="29"/>
    <col min="13563" max="13563" width="5.85546875" style="29" customWidth="1"/>
    <col min="13564" max="13564" width="50" style="29" customWidth="1"/>
    <col min="13565" max="13565" width="5.140625" style="29" bestFit="1" customWidth="1"/>
    <col min="13566" max="13567" width="7.42578125" style="29" customWidth="1"/>
    <col min="13568" max="13568" width="8.85546875" style="29" customWidth="1"/>
    <col min="13569" max="13818" width="8.85546875" style="29"/>
    <col min="13819" max="13819" width="5.85546875" style="29" customWidth="1"/>
    <col min="13820" max="13820" width="50" style="29" customWidth="1"/>
    <col min="13821" max="13821" width="5.140625" style="29" bestFit="1" customWidth="1"/>
    <col min="13822" max="13823" width="7.42578125" style="29" customWidth="1"/>
    <col min="13824" max="13824" width="8.85546875" style="29" customWidth="1"/>
    <col min="13825" max="14074" width="8.85546875" style="29"/>
    <col min="14075" max="14075" width="5.85546875" style="29" customWidth="1"/>
    <col min="14076" max="14076" width="50" style="29" customWidth="1"/>
    <col min="14077" max="14077" width="5.140625" style="29" bestFit="1" customWidth="1"/>
    <col min="14078" max="14079" width="7.42578125" style="29" customWidth="1"/>
    <col min="14080" max="14080" width="8.85546875" style="29" customWidth="1"/>
    <col min="14081" max="14330" width="8.85546875" style="29"/>
    <col min="14331" max="14331" width="5.85546875" style="29" customWidth="1"/>
    <col min="14332" max="14332" width="50" style="29" customWidth="1"/>
    <col min="14333" max="14333" width="5.140625" style="29" bestFit="1" customWidth="1"/>
    <col min="14334" max="14335" width="7.42578125" style="29" customWidth="1"/>
    <col min="14336" max="14336" width="8.85546875" style="29" customWidth="1"/>
    <col min="14337" max="14586" width="8.85546875" style="29"/>
    <col min="14587" max="14587" width="5.85546875" style="29" customWidth="1"/>
    <col min="14588" max="14588" width="50" style="29" customWidth="1"/>
    <col min="14589" max="14589" width="5.140625" style="29" bestFit="1" customWidth="1"/>
    <col min="14590" max="14591" width="7.42578125" style="29" customWidth="1"/>
    <col min="14592" max="14592" width="8.85546875" style="29" customWidth="1"/>
    <col min="14593" max="14842" width="8.85546875" style="29"/>
    <col min="14843" max="14843" width="5.85546875" style="29" customWidth="1"/>
    <col min="14844" max="14844" width="50" style="29" customWidth="1"/>
    <col min="14845" max="14845" width="5.140625" style="29" bestFit="1" customWidth="1"/>
    <col min="14846" max="14847" width="7.42578125" style="29" customWidth="1"/>
    <col min="14848" max="14848" width="8.85546875" style="29" customWidth="1"/>
    <col min="14849" max="15098" width="8.85546875" style="29"/>
    <col min="15099" max="15099" width="5.85546875" style="29" customWidth="1"/>
    <col min="15100" max="15100" width="50" style="29" customWidth="1"/>
    <col min="15101" max="15101" width="5.140625" style="29" bestFit="1" customWidth="1"/>
    <col min="15102" max="15103" width="7.42578125" style="29" customWidth="1"/>
    <col min="15104" max="15104" width="8.85546875" style="29" customWidth="1"/>
    <col min="15105" max="15354" width="8.85546875" style="29"/>
    <col min="15355" max="15355" width="5.85546875" style="29" customWidth="1"/>
    <col min="15356" max="15356" width="50" style="29" customWidth="1"/>
    <col min="15357" max="15357" width="5.140625" style="29" bestFit="1" customWidth="1"/>
    <col min="15358" max="15359" width="7.42578125" style="29" customWidth="1"/>
    <col min="15360" max="15360" width="8.85546875" style="29" customWidth="1"/>
    <col min="15361" max="15610" width="8.85546875" style="29"/>
    <col min="15611" max="15611" width="5.85546875" style="29" customWidth="1"/>
    <col min="15612" max="15612" width="50" style="29" customWidth="1"/>
    <col min="15613" max="15613" width="5.140625" style="29" bestFit="1" customWidth="1"/>
    <col min="15614" max="15615" width="7.42578125" style="29" customWidth="1"/>
    <col min="15616" max="15616" width="8.85546875" style="29" customWidth="1"/>
    <col min="15617" max="15866" width="8.85546875" style="29"/>
    <col min="15867" max="15867" width="5.85546875" style="29" customWidth="1"/>
    <col min="15868" max="15868" width="50" style="29" customWidth="1"/>
    <col min="15869" max="15869" width="5.140625" style="29" bestFit="1" customWidth="1"/>
    <col min="15870" max="15871" width="7.42578125" style="29" customWidth="1"/>
    <col min="15872" max="15872" width="8.85546875" style="29" customWidth="1"/>
    <col min="15873" max="16122" width="8.85546875" style="29"/>
    <col min="16123" max="16123" width="5.85546875" style="29" customWidth="1"/>
    <col min="16124" max="16124" width="50" style="29" customWidth="1"/>
    <col min="16125" max="16125" width="5.140625" style="29" bestFit="1" customWidth="1"/>
    <col min="16126" max="16127" width="7.42578125" style="29" customWidth="1"/>
    <col min="16128" max="16128" width="8.85546875" style="29" customWidth="1"/>
    <col min="16129" max="16384" width="8.85546875" style="29"/>
  </cols>
  <sheetData>
    <row r="1" spans="1:3">
      <c r="A1" s="230"/>
      <c r="B1" s="230"/>
      <c r="C1" s="230"/>
    </row>
    <row r="2" spans="1:3">
      <c r="A2" s="75"/>
      <c r="B2" s="75"/>
      <c r="C2" s="75"/>
    </row>
    <row r="3" spans="1:3">
      <c r="A3" s="75"/>
      <c r="B3" s="75"/>
      <c r="C3" s="75"/>
    </row>
    <row r="4" spans="1:3">
      <c r="A4" s="75"/>
      <c r="B4" s="75"/>
      <c r="C4" s="75"/>
    </row>
    <row r="5" spans="1:3">
      <c r="A5" s="75"/>
      <c r="B5" s="75"/>
      <c r="C5" s="75"/>
    </row>
    <row r="6" spans="1:3">
      <c r="A6" s="75"/>
      <c r="B6" s="75"/>
      <c r="C6" s="75"/>
    </row>
    <row r="7" spans="1:3" ht="31.9" customHeight="1">
      <c r="A7" s="231" t="s">
        <v>227</v>
      </c>
      <c r="B7" s="231"/>
      <c r="C7" s="231"/>
    </row>
    <row r="8" spans="1:3" ht="37.5">
      <c r="A8" s="102" t="s">
        <v>209</v>
      </c>
      <c r="B8" s="103" t="s">
        <v>210</v>
      </c>
      <c r="C8" s="102" t="s">
        <v>211</v>
      </c>
    </row>
    <row r="9" spans="1:3" ht="21">
      <c r="A9" s="101" t="s">
        <v>224</v>
      </c>
      <c r="B9" s="100" t="s">
        <v>178</v>
      </c>
      <c r="C9" s="101">
        <v>1</v>
      </c>
    </row>
    <row r="10" spans="1:3" ht="42">
      <c r="A10" s="101" t="s">
        <v>204</v>
      </c>
      <c r="B10" s="100" t="s">
        <v>132</v>
      </c>
      <c r="C10" s="101">
        <v>1</v>
      </c>
    </row>
    <row r="11" spans="1:3" ht="21">
      <c r="A11" s="229"/>
      <c r="B11" s="229"/>
      <c r="C11" s="229"/>
    </row>
    <row r="12" spans="1:3" ht="42.75" thickBot="1">
      <c r="A12" s="104" t="s">
        <v>209</v>
      </c>
      <c r="B12" s="105" t="s">
        <v>210</v>
      </c>
      <c r="C12" s="104" t="s">
        <v>211</v>
      </c>
    </row>
    <row r="13" spans="1:3" ht="21">
      <c r="A13" s="232" t="s">
        <v>198</v>
      </c>
      <c r="B13" s="108" t="s">
        <v>214</v>
      </c>
      <c r="C13" s="109">
        <v>5</v>
      </c>
    </row>
    <row r="14" spans="1:3" ht="21.75" thickBot="1">
      <c r="A14" s="233"/>
      <c r="B14" s="110" t="s">
        <v>215</v>
      </c>
      <c r="C14" s="111">
        <v>2</v>
      </c>
    </row>
    <row r="15" spans="1:3" ht="42">
      <c r="A15" s="106" t="s">
        <v>199</v>
      </c>
      <c r="B15" s="107" t="s">
        <v>215</v>
      </c>
      <c r="C15" s="106">
        <v>1</v>
      </c>
    </row>
    <row r="16" spans="1:3" ht="42.75" thickBot="1">
      <c r="A16" s="112" t="s">
        <v>200</v>
      </c>
      <c r="B16" s="113" t="s">
        <v>215</v>
      </c>
      <c r="C16" s="112">
        <v>1</v>
      </c>
    </row>
    <row r="17" spans="1:3" ht="21">
      <c r="A17" s="232" t="s">
        <v>201</v>
      </c>
      <c r="B17" s="108" t="s">
        <v>214</v>
      </c>
      <c r="C17" s="109">
        <v>4</v>
      </c>
    </row>
    <row r="18" spans="1:3" ht="21.75" thickBot="1">
      <c r="A18" s="233"/>
      <c r="B18" s="110" t="s">
        <v>215</v>
      </c>
      <c r="C18" s="111">
        <v>1</v>
      </c>
    </row>
    <row r="19" spans="1:3" ht="21">
      <c r="A19" s="232" t="s">
        <v>202</v>
      </c>
      <c r="B19" s="108" t="s">
        <v>214</v>
      </c>
      <c r="C19" s="109">
        <v>4</v>
      </c>
    </row>
    <row r="20" spans="1:3" ht="21.75" thickBot="1">
      <c r="A20" s="233"/>
      <c r="B20" s="110" t="s">
        <v>215</v>
      </c>
      <c r="C20" s="111">
        <v>1</v>
      </c>
    </row>
    <row r="21" spans="1:3" ht="21">
      <c r="A21" s="232" t="s">
        <v>203</v>
      </c>
      <c r="B21" s="108" t="s">
        <v>214</v>
      </c>
      <c r="C21" s="109">
        <v>4</v>
      </c>
    </row>
    <row r="22" spans="1:3" ht="21.75" thickBot="1">
      <c r="A22" s="233"/>
      <c r="B22" s="110" t="s">
        <v>215</v>
      </c>
      <c r="C22" s="111">
        <v>1</v>
      </c>
    </row>
    <row r="23" spans="1:3" ht="42.75" thickBot="1">
      <c r="A23" s="114" t="s">
        <v>204</v>
      </c>
      <c r="B23" s="115" t="s">
        <v>215</v>
      </c>
      <c r="C23" s="114">
        <v>1</v>
      </c>
    </row>
    <row r="24" spans="1:3" ht="21">
      <c r="A24" s="232" t="s">
        <v>205</v>
      </c>
      <c r="B24" s="108" t="s">
        <v>215</v>
      </c>
      <c r="C24" s="109">
        <v>1</v>
      </c>
    </row>
    <row r="25" spans="1:3" ht="21">
      <c r="A25" s="234"/>
      <c r="B25" s="100" t="s">
        <v>216</v>
      </c>
      <c r="C25" s="116">
        <v>2</v>
      </c>
    </row>
    <row r="26" spans="1:3" ht="77.45" customHeight="1" thickBot="1">
      <c r="A26" s="233"/>
      <c r="B26" s="110" t="s">
        <v>217</v>
      </c>
      <c r="C26" s="111">
        <v>1</v>
      </c>
    </row>
    <row r="27" spans="1:3" ht="21">
      <c r="A27" s="229"/>
      <c r="B27" s="229"/>
      <c r="C27" s="229"/>
    </row>
    <row r="28" spans="1:3" ht="42">
      <c r="A28" s="101" t="s">
        <v>199</v>
      </c>
      <c r="B28" s="100" t="s">
        <v>219</v>
      </c>
      <c r="C28" s="101">
        <v>35</v>
      </c>
    </row>
    <row r="29" spans="1:3" ht="42">
      <c r="A29" s="101" t="s">
        <v>200</v>
      </c>
      <c r="B29" s="100" t="s">
        <v>220</v>
      </c>
      <c r="C29" s="101">
        <v>18</v>
      </c>
    </row>
    <row r="30" spans="1:3" ht="42">
      <c r="A30" s="101" t="s">
        <v>201</v>
      </c>
      <c r="B30" s="100" t="s">
        <v>219</v>
      </c>
      <c r="C30" s="101">
        <v>10</v>
      </c>
    </row>
    <row r="31" spans="1:3" ht="21">
      <c r="A31" s="229"/>
      <c r="B31" s="229"/>
      <c r="C31" s="229"/>
    </row>
    <row r="32" spans="1:3" ht="21">
      <c r="A32" s="101" t="s">
        <v>198</v>
      </c>
      <c r="B32" s="100" t="s">
        <v>222</v>
      </c>
      <c r="C32" s="101">
        <v>15</v>
      </c>
    </row>
    <row r="33" spans="1:3" ht="42">
      <c r="A33" s="101" t="s">
        <v>199</v>
      </c>
      <c r="B33" s="100" t="s">
        <v>222</v>
      </c>
      <c r="C33" s="101">
        <v>4</v>
      </c>
    </row>
    <row r="34" spans="1:3" ht="42">
      <c r="A34" s="101" t="s">
        <v>200</v>
      </c>
      <c r="B34" s="100" t="s">
        <v>222</v>
      </c>
      <c r="C34" s="101">
        <v>8</v>
      </c>
    </row>
    <row r="35" spans="1:3" ht="42">
      <c r="A35" s="101" t="s">
        <v>201</v>
      </c>
      <c r="B35" s="100" t="s">
        <v>222</v>
      </c>
      <c r="C35" s="101">
        <v>5</v>
      </c>
    </row>
    <row r="36" spans="1:3" ht="42">
      <c r="A36" s="101" t="s">
        <v>202</v>
      </c>
      <c r="B36" s="100" t="s">
        <v>222</v>
      </c>
      <c r="C36" s="101">
        <v>12</v>
      </c>
    </row>
    <row r="37" spans="1:3" ht="21">
      <c r="A37" s="101" t="s">
        <v>203</v>
      </c>
      <c r="B37" s="100" t="s">
        <v>222</v>
      </c>
      <c r="C37" s="101">
        <v>10</v>
      </c>
    </row>
    <row r="38" spans="1:3" ht="42">
      <c r="A38" s="101" t="s">
        <v>204</v>
      </c>
      <c r="B38" s="100" t="s">
        <v>222</v>
      </c>
      <c r="C38" s="101">
        <v>10</v>
      </c>
    </row>
    <row r="39" spans="1:3" ht="42">
      <c r="A39" s="101" t="s">
        <v>205</v>
      </c>
      <c r="B39" s="100" t="s">
        <v>222</v>
      </c>
      <c r="C39" s="101">
        <v>7</v>
      </c>
    </row>
  </sheetData>
  <mergeCells count="10">
    <mergeCell ref="A27:C27"/>
    <mergeCell ref="A31:C31"/>
    <mergeCell ref="A11:C11"/>
    <mergeCell ref="A1:C1"/>
    <mergeCell ref="A7:C7"/>
    <mergeCell ref="A13:A14"/>
    <mergeCell ref="A17:A18"/>
    <mergeCell ref="A19:A20"/>
    <mergeCell ref="A21:A22"/>
    <mergeCell ref="A24:A26"/>
  </mergeCells>
  <pageMargins left="0.7" right="0.7" top="0.75" bottom="0.75" header="0.3" footer="0.3"/>
  <pageSetup scale="43" orientation="landscape"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47"/>
  <sheetViews>
    <sheetView view="pageBreakPreview" topLeftCell="A11" zoomScale="85" zoomScaleNormal="60" zoomScaleSheetLayoutView="85" workbookViewId="0">
      <selection activeCell="F38" sqref="F38"/>
    </sheetView>
  </sheetViews>
  <sheetFormatPr defaultRowHeight="12.75"/>
  <cols>
    <col min="1" max="1" width="4.42578125" style="29" customWidth="1"/>
    <col min="2" max="2" width="62.85546875" style="30" customWidth="1"/>
    <col min="3" max="3" width="13.42578125" style="42" customWidth="1"/>
    <col min="4" max="4" width="14.85546875" style="43" customWidth="1"/>
    <col min="5" max="5" width="0.28515625" style="44" customWidth="1"/>
    <col min="6" max="6" width="19" style="44" customWidth="1"/>
    <col min="7" max="7" width="64" style="29" bestFit="1" customWidth="1"/>
    <col min="8" max="254" width="8.85546875" style="29"/>
    <col min="255" max="255" width="5.85546875" style="29" customWidth="1"/>
    <col min="256" max="256" width="50" style="29" customWidth="1"/>
    <col min="257" max="257" width="5.140625" style="29" bestFit="1" customWidth="1"/>
    <col min="258" max="259" width="7.42578125" style="29" customWidth="1"/>
    <col min="260" max="260" width="8.85546875" style="29" customWidth="1"/>
    <col min="261" max="510" width="8.85546875" style="29"/>
    <col min="511" max="511" width="5.85546875" style="29" customWidth="1"/>
    <col min="512" max="512" width="50" style="29" customWidth="1"/>
    <col min="513" max="513" width="5.140625" style="29" bestFit="1" customWidth="1"/>
    <col min="514" max="515" width="7.42578125" style="29" customWidth="1"/>
    <col min="516" max="516" width="8.85546875" style="29" customWidth="1"/>
    <col min="517" max="766" width="8.85546875" style="29"/>
    <col min="767" max="767" width="5.85546875" style="29" customWidth="1"/>
    <col min="768" max="768" width="50" style="29" customWidth="1"/>
    <col min="769" max="769" width="5.140625" style="29" bestFit="1" customWidth="1"/>
    <col min="770" max="771" width="7.42578125" style="29" customWidth="1"/>
    <col min="772" max="772" width="8.85546875" style="29" customWidth="1"/>
    <col min="773" max="1022" width="8.85546875" style="29"/>
    <col min="1023" max="1023" width="5.85546875" style="29" customWidth="1"/>
    <col min="1024" max="1024" width="50" style="29" customWidth="1"/>
    <col min="1025" max="1025" width="5.140625" style="29" bestFit="1" customWidth="1"/>
    <col min="1026" max="1027" width="7.42578125" style="29" customWidth="1"/>
    <col min="1028" max="1028" width="8.85546875" style="29" customWidth="1"/>
    <col min="1029" max="1278" width="8.85546875" style="29"/>
    <col min="1279" max="1279" width="5.85546875" style="29" customWidth="1"/>
    <col min="1280" max="1280" width="50" style="29" customWidth="1"/>
    <col min="1281" max="1281" width="5.140625" style="29" bestFit="1" customWidth="1"/>
    <col min="1282" max="1283" width="7.42578125" style="29" customWidth="1"/>
    <col min="1284" max="1284" width="8.85546875" style="29" customWidth="1"/>
    <col min="1285" max="1534" width="8.85546875" style="29"/>
    <col min="1535" max="1535" width="5.85546875" style="29" customWidth="1"/>
    <col min="1536" max="1536" width="50" style="29" customWidth="1"/>
    <col min="1537" max="1537" width="5.140625" style="29" bestFit="1" customWidth="1"/>
    <col min="1538" max="1539" width="7.42578125" style="29" customWidth="1"/>
    <col min="1540" max="1540" width="8.85546875" style="29" customWidth="1"/>
    <col min="1541" max="1790" width="8.85546875" style="29"/>
    <col min="1791" max="1791" width="5.85546875" style="29" customWidth="1"/>
    <col min="1792" max="1792" width="50" style="29" customWidth="1"/>
    <col min="1793" max="1793" width="5.140625" style="29" bestFit="1" customWidth="1"/>
    <col min="1794" max="1795" width="7.42578125" style="29" customWidth="1"/>
    <col min="1796" max="1796" width="8.85546875" style="29" customWidth="1"/>
    <col min="1797" max="2046" width="8.85546875" style="29"/>
    <col min="2047" max="2047" width="5.85546875" style="29" customWidth="1"/>
    <col min="2048" max="2048" width="50" style="29" customWidth="1"/>
    <col min="2049" max="2049" width="5.140625" style="29" bestFit="1" customWidth="1"/>
    <col min="2050" max="2051" width="7.42578125" style="29" customWidth="1"/>
    <col min="2052" max="2052" width="8.85546875" style="29" customWidth="1"/>
    <col min="2053" max="2302" width="8.85546875" style="29"/>
    <col min="2303" max="2303" width="5.85546875" style="29" customWidth="1"/>
    <col min="2304" max="2304" width="50" style="29" customWidth="1"/>
    <col min="2305" max="2305" width="5.140625" style="29" bestFit="1" customWidth="1"/>
    <col min="2306" max="2307" width="7.42578125" style="29" customWidth="1"/>
    <col min="2308" max="2308" width="8.85546875" style="29" customWidth="1"/>
    <col min="2309" max="2558" width="8.85546875" style="29"/>
    <col min="2559" max="2559" width="5.85546875" style="29" customWidth="1"/>
    <col min="2560" max="2560" width="50" style="29" customWidth="1"/>
    <col min="2561" max="2561" width="5.140625" style="29" bestFit="1" customWidth="1"/>
    <col min="2562" max="2563" width="7.42578125" style="29" customWidth="1"/>
    <col min="2564" max="2564" width="8.85546875" style="29" customWidth="1"/>
    <col min="2565" max="2814" width="8.85546875" style="29"/>
    <col min="2815" max="2815" width="5.85546875" style="29" customWidth="1"/>
    <col min="2816" max="2816" width="50" style="29" customWidth="1"/>
    <col min="2817" max="2817" width="5.140625" style="29" bestFit="1" customWidth="1"/>
    <col min="2818" max="2819" width="7.42578125" style="29" customWidth="1"/>
    <col min="2820" max="2820" width="8.85546875" style="29" customWidth="1"/>
    <col min="2821" max="3070" width="8.85546875" style="29"/>
    <col min="3071" max="3071" width="5.85546875" style="29" customWidth="1"/>
    <col min="3072" max="3072" width="50" style="29" customWidth="1"/>
    <col min="3073" max="3073" width="5.140625" style="29" bestFit="1" customWidth="1"/>
    <col min="3074" max="3075" width="7.42578125" style="29" customWidth="1"/>
    <col min="3076" max="3076" width="8.85546875" style="29" customWidth="1"/>
    <col min="3077" max="3326" width="8.85546875" style="29"/>
    <col min="3327" max="3327" width="5.85546875" style="29" customWidth="1"/>
    <col min="3328" max="3328" width="50" style="29" customWidth="1"/>
    <col min="3329" max="3329" width="5.140625" style="29" bestFit="1" customWidth="1"/>
    <col min="3330" max="3331" width="7.42578125" style="29" customWidth="1"/>
    <col min="3332" max="3332" width="8.85546875" style="29" customWidth="1"/>
    <col min="3333" max="3582" width="8.85546875" style="29"/>
    <col min="3583" max="3583" width="5.85546875" style="29" customWidth="1"/>
    <col min="3584" max="3584" width="50" style="29" customWidth="1"/>
    <col min="3585" max="3585" width="5.140625" style="29" bestFit="1" customWidth="1"/>
    <col min="3586" max="3587" width="7.42578125" style="29" customWidth="1"/>
    <col min="3588" max="3588" width="8.85546875" style="29" customWidth="1"/>
    <col min="3589" max="3838" width="8.85546875" style="29"/>
    <col min="3839" max="3839" width="5.85546875" style="29" customWidth="1"/>
    <col min="3840" max="3840" width="50" style="29" customWidth="1"/>
    <col min="3841" max="3841" width="5.140625" style="29" bestFit="1" customWidth="1"/>
    <col min="3842" max="3843" width="7.42578125" style="29" customWidth="1"/>
    <col min="3844" max="3844" width="8.85546875" style="29" customWidth="1"/>
    <col min="3845" max="4094" width="8.85546875" style="29"/>
    <col min="4095" max="4095" width="5.85546875" style="29" customWidth="1"/>
    <col min="4096" max="4096" width="50" style="29" customWidth="1"/>
    <col min="4097" max="4097" width="5.140625" style="29" bestFit="1" customWidth="1"/>
    <col min="4098" max="4099" width="7.42578125" style="29" customWidth="1"/>
    <col min="4100" max="4100" width="8.85546875" style="29" customWidth="1"/>
    <col min="4101" max="4350" width="8.85546875" style="29"/>
    <col min="4351" max="4351" width="5.85546875" style="29" customWidth="1"/>
    <col min="4352" max="4352" width="50" style="29" customWidth="1"/>
    <col min="4353" max="4353" width="5.140625" style="29" bestFit="1" customWidth="1"/>
    <col min="4354" max="4355" width="7.42578125" style="29" customWidth="1"/>
    <col min="4356" max="4356" width="8.85546875" style="29" customWidth="1"/>
    <col min="4357" max="4606" width="8.85546875" style="29"/>
    <col min="4607" max="4607" width="5.85546875" style="29" customWidth="1"/>
    <col min="4608" max="4608" width="50" style="29" customWidth="1"/>
    <col min="4609" max="4609" width="5.140625" style="29" bestFit="1" customWidth="1"/>
    <col min="4610" max="4611" width="7.42578125" style="29" customWidth="1"/>
    <col min="4612" max="4612" width="8.85546875" style="29" customWidth="1"/>
    <col min="4613" max="4862" width="8.85546875" style="29"/>
    <col min="4863" max="4863" width="5.85546875" style="29" customWidth="1"/>
    <col min="4864" max="4864" width="50" style="29" customWidth="1"/>
    <col min="4865" max="4865" width="5.140625" style="29" bestFit="1" customWidth="1"/>
    <col min="4866" max="4867" width="7.42578125" style="29" customWidth="1"/>
    <col min="4868" max="4868" width="8.85546875" style="29" customWidth="1"/>
    <col min="4869" max="5118" width="8.85546875" style="29"/>
    <col min="5119" max="5119" width="5.85546875" style="29" customWidth="1"/>
    <col min="5120" max="5120" width="50" style="29" customWidth="1"/>
    <col min="5121" max="5121" width="5.140625" style="29" bestFit="1" customWidth="1"/>
    <col min="5122" max="5123" width="7.42578125" style="29" customWidth="1"/>
    <col min="5124" max="5124" width="8.85546875" style="29" customWidth="1"/>
    <col min="5125" max="5374" width="8.85546875" style="29"/>
    <col min="5375" max="5375" width="5.85546875" style="29" customWidth="1"/>
    <col min="5376" max="5376" width="50" style="29" customWidth="1"/>
    <col min="5377" max="5377" width="5.140625" style="29" bestFit="1" customWidth="1"/>
    <col min="5378" max="5379" width="7.42578125" style="29" customWidth="1"/>
    <col min="5380" max="5380" width="8.85546875" style="29" customWidth="1"/>
    <col min="5381" max="5630" width="8.85546875" style="29"/>
    <col min="5631" max="5631" width="5.85546875" style="29" customWidth="1"/>
    <col min="5632" max="5632" width="50" style="29" customWidth="1"/>
    <col min="5633" max="5633" width="5.140625" style="29" bestFit="1" customWidth="1"/>
    <col min="5634" max="5635" width="7.42578125" style="29" customWidth="1"/>
    <col min="5636" max="5636" width="8.85546875" style="29" customWidth="1"/>
    <col min="5637" max="5886" width="8.85546875" style="29"/>
    <col min="5887" max="5887" width="5.85546875" style="29" customWidth="1"/>
    <col min="5888" max="5888" width="50" style="29" customWidth="1"/>
    <col min="5889" max="5889" width="5.140625" style="29" bestFit="1" customWidth="1"/>
    <col min="5890" max="5891" width="7.42578125" style="29" customWidth="1"/>
    <col min="5892" max="5892" width="8.85546875" style="29" customWidth="1"/>
    <col min="5893" max="6142" width="8.85546875" style="29"/>
    <col min="6143" max="6143" width="5.85546875" style="29" customWidth="1"/>
    <col min="6144" max="6144" width="50" style="29" customWidth="1"/>
    <col min="6145" max="6145" width="5.140625" style="29" bestFit="1" customWidth="1"/>
    <col min="6146" max="6147" width="7.42578125" style="29" customWidth="1"/>
    <col min="6148" max="6148" width="8.85546875" style="29" customWidth="1"/>
    <col min="6149" max="6398" width="8.85546875" style="29"/>
    <col min="6399" max="6399" width="5.85546875" style="29" customWidth="1"/>
    <col min="6400" max="6400" width="50" style="29" customWidth="1"/>
    <col min="6401" max="6401" width="5.140625" style="29" bestFit="1" customWidth="1"/>
    <col min="6402" max="6403" width="7.42578125" style="29" customWidth="1"/>
    <col min="6404" max="6404" width="8.85546875" style="29" customWidth="1"/>
    <col min="6405" max="6654" width="8.85546875" style="29"/>
    <col min="6655" max="6655" width="5.85546875" style="29" customWidth="1"/>
    <col min="6656" max="6656" width="50" style="29" customWidth="1"/>
    <col min="6657" max="6657" width="5.140625" style="29" bestFit="1" customWidth="1"/>
    <col min="6658" max="6659" width="7.42578125" style="29" customWidth="1"/>
    <col min="6660" max="6660" width="8.85546875" style="29" customWidth="1"/>
    <col min="6661" max="6910" width="8.85546875" style="29"/>
    <col min="6911" max="6911" width="5.85546875" style="29" customWidth="1"/>
    <col min="6912" max="6912" width="50" style="29" customWidth="1"/>
    <col min="6913" max="6913" width="5.140625" style="29" bestFit="1" customWidth="1"/>
    <col min="6914" max="6915" width="7.42578125" style="29" customWidth="1"/>
    <col min="6916" max="6916" width="8.85546875" style="29" customWidth="1"/>
    <col min="6917" max="7166" width="8.85546875" style="29"/>
    <col min="7167" max="7167" width="5.85546875" style="29" customWidth="1"/>
    <col min="7168" max="7168" width="50" style="29" customWidth="1"/>
    <col min="7169" max="7169" width="5.140625" style="29" bestFit="1" customWidth="1"/>
    <col min="7170" max="7171" width="7.42578125" style="29" customWidth="1"/>
    <col min="7172" max="7172" width="8.85546875" style="29" customWidth="1"/>
    <col min="7173" max="7422" width="8.85546875" style="29"/>
    <col min="7423" max="7423" width="5.85546875" style="29" customWidth="1"/>
    <col min="7424" max="7424" width="50" style="29" customWidth="1"/>
    <col min="7425" max="7425" width="5.140625" style="29" bestFit="1" customWidth="1"/>
    <col min="7426" max="7427" width="7.42578125" style="29" customWidth="1"/>
    <col min="7428" max="7428" width="8.85546875" style="29" customWidth="1"/>
    <col min="7429" max="7678" width="8.85546875" style="29"/>
    <col min="7679" max="7679" width="5.85546875" style="29" customWidth="1"/>
    <col min="7680" max="7680" width="50" style="29" customWidth="1"/>
    <col min="7681" max="7681" width="5.140625" style="29" bestFit="1" customWidth="1"/>
    <col min="7682" max="7683" width="7.42578125" style="29" customWidth="1"/>
    <col min="7684" max="7684" width="8.85546875" style="29" customWidth="1"/>
    <col min="7685" max="7934" width="8.85546875" style="29"/>
    <col min="7935" max="7935" width="5.85546875" style="29" customWidth="1"/>
    <col min="7936" max="7936" width="50" style="29" customWidth="1"/>
    <col min="7937" max="7937" width="5.140625" style="29" bestFit="1" customWidth="1"/>
    <col min="7938" max="7939" width="7.42578125" style="29" customWidth="1"/>
    <col min="7940" max="7940" width="8.85546875" style="29" customWidth="1"/>
    <col min="7941" max="8190" width="8.85546875" style="29"/>
    <col min="8191" max="8191" width="5.85546875" style="29" customWidth="1"/>
    <col min="8192" max="8192" width="50" style="29" customWidth="1"/>
    <col min="8193" max="8193" width="5.140625" style="29" bestFit="1" customWidth="1"/>
    <col min="8194" max="8195" width="7.42578125" style="29" customWidth="1"/>
    <col min="8196" max="8196" width="8.85546875" style="29" customWidth="1"/>
    <col min="8197" max="8446" width="8.85546875" style="29"/>
    <col min="8447" max="8447" width="5.85546875" style="29" customWidth="1"/>
    <col min="8448" max="8448" width="50" style="29" customWidth="1"/>
    <col min="8449" max="8449" width="5.140625" style="29" bestFit="1" customWidth="1"/>
    <col min="8450" max="8451" width="7.42578125" style="29" customWidth="1"/>
    <col min="8452" max="8452" width="8.85546875" style="29" customWidth="1"/>
    <col min="8453" max="8702" width="8.85546875" style="29"/>
    <col min="8703" max="8703" width="5.85546875" style="29" customWidth="1"/>
    <col min="8704" max="8704" width="50" style="29" customWidth="1"/>
    <col min="8705" max="8705" width="5.140625" style="29" bestFit="1" customWidth="1"/>
    <col min="8706" max="8707" width="7.42578125" style="29" customWidth="1"/>
    <col min="8708" max="8708" width="8.85546875" style="29" customWidth="1"/>
    <col min="8709" max="8958" width="8.85546875" style="29"/>
    <col min="8959" max="8959" width="5.85546875" style="29" customWidth="1"/>
    <col min="8960" max="8960" width="50" style="29" customWidth="1"/>
    <col min="8961" max="8961" width="5.140625" style="29" bestFit="1" customWidth="1"/>
    <col min="8962" max="8963" width="7.42578125" style="29" customWidth="1"/>
    <col min="8964" max="8964" width="8.85546875" style="29" customWidth="1"/>
    <col min="8965" max="9214" width="8.85546875" style="29"/>
    <col min="9215" max="9215" width="5.85546875" style="29" customWidth="1"/>
    <col min="9216" max="9216" width="50" style="29" customWidth="1"/>
    <col min="9217" max="9217" width="5.140625" style="29" bestFit="1" customWidth="1"/>
    <col min="9218" max="9219" width="7.42578125" style="29" customWidth="1"/>
    <col min="9220" max="9220" width="8.85546875" style="29" customWidth="1"/>
    <col min="9221" max="9470" width="8.85546875" style="29"/>
    <col min="9471" max="9471" width="5.85546875" style="29" customWidth="1"/>
    <col min="9472" max="9472" width="50" style="29" customWidth="1"/>
    <col min="9473" max="9473" width="5.140625" style="29" bestFit="1" customWidth="1"/>
    <col min="9474" max="9475" width="7.42578125" style="29" customWidth="1"/>
    <col min="9476" max="9476" width="8.85546875" style="29" customWidth="1"/>
    <col min="9477" max="9726" width="8.85546875" style="29"/>
    <col min="9727" max="9727" width="5.85546875" style="29" customWidth="1"/>
    <col min="9728" max="9728" width="50" style="29" customWidth="1"/>
    <col min="9729" max="9729" width="5.140625" style="29" bestFit="1" customWidth="1"/>
    <col min="9730" max="9731" width="7.42578125" style="29" customWidth="1"/>
    <col min="9732" max="9732" width="8.85546875" style="29" customWidth="1"/>
    <col min="9733" max="9982" width="8.85546875" style="29"/>
    <col min="9983" max="9983" width="5.85546875" style="29" customWidth="1"/>
    <col min="9984" max="9984" width="50" style="29" customWidth="1"/>
    <col min="9985" max="9985" width="5.140625" style="29" bestFit="1" customWidth="1"/>
    <col min="9986" max="9987" width="7.42578125" style="29" customWidth="1"/>
    <col min="9988" max="9988" width="8.85546875" style="29" customWidth="1"/>
    <col min="9989" max="10238" width="8.85546875" style="29"/>
    <col min="10239" max="10239" width="5.85546875" style="29" customWidth="1"/>
    <col min="10240" max="10240" width="50" style="29" customWidth="1"/>
    <col min="10241" max="10241" width="5.140625" style="29" bestFit="1" customWidth="1"/>
    <col min="10242" max="10243" width="7.42578125" style="29" customWidth="1"/>
    <col min="10244" max="10244" width="8.85546875" style="29" customWidth="1"/>
    <col min="10245" max="10494" width="8.85546875" style="29"/>
    <col min="10495" max="10495" width="5.85546875" style="29" customWidth="1"/>
    <col min="10496" max="10496" width="50" style="29" customWidth="1"/>
    <col min="10497" max="10497" width="5.140625" style="29" bestFit="1" customWidth="1"/>
    <col min="10498" max="10499" width="7.42578125" style="29" customWidth="1"/>
    <col min="10500" max="10500" width="8.85546875" style="29" customWidth="1"/>
    <col min="10501" max="10750" width="8.85546875" style="29"/>
    <col min="10751" max="10751" width="5.85546875" style="29" customWidth="1"/>
    <col min="10752" max="10752" width="50" style="29" customWidth="1"/>
    <col min="10753" max="10753" width="5.140625" style="29" bestFit="1" customWidth="1"/>
    <col min="10754" max="10755" width="7.42578125" style="29" customWidth="1"/>
    <col min="10756" max="10756" width="8.85546875" style="29" customWidth="1"/>
    <col min="10757" max="11006" width="8.85546875" style="29"/>
    <col min="11007" max="11007" width="5.85546875" style="29" customWidth="1"/>
    <col min="11008" max="11008" width="50" style="29" customWidth="1"/>
    <col min="11009" max="11009" width="5.140625" style="29" bestFit="1" customWidth="1"/>
    <col min="11010" max="11011" width="7.42578125" style="29" customWidth="1"/>
    <col min="11012" max="11012" width="8.85546875" style="29" customWidth="1"/>
    <col min="11013" max="11262" width="8.85546875" style="29"/>
    <col min="11263" max="11263" width="5.85546875" style="29" customWidth="1"/>
    <col min="11264" max="11264" width="50" style="29" customWidth="1"/>
    <col min="11265" max="11265" width="5.140625" style="29" bestFit="1" customWidth="1"/>
    <col min="11266" max="11267" width="7.42578125" style="29" customWidth="1"/>
    <col min="11268" max="11268" width="8.85546875" style="29" customWidth="1"/>
    <col min="11269" max="11518" width="8.85546875" style="29"/>
    <col min="11519" max="11519" width="5.85546875" style="29" customWidth="1"/>
    <col min="11520" max="11520" width="50" style="29" customWidth="1"/>
    <col min="11521" max="11521" width="5.140625" style="29" bestFit="1" customWidth="1"/>
    <col min="11522" max="11523" width="7.42578125" style="29" customWidth="1"/>
    <col min="11524" max="11524" width="8.85546875" style="29" customWidth="1"/>
    <col min="11525" max="11774" width="8.85546875" style="29"/>
    <col min="11775" max="11775" width="5.85546875" style="29" customWidth="1"/>
    <col min="11776" max="11776" width="50" style="29" customWidth="1"/>
    <col min="11777" max="11777" width="5.140625" style="29" bestFit="1" customWidth="1"/>
    <col min="11778" max="11779" width="7.42578125" style="29" customWidth="1"/>
    <col min="11780" max="11780" width="8.85546875" style="29" customWidth="1"/>
    <col min="11781" max="12030" width="8.85546875" style="29"/>
    <col min="12031" max="12031" width="5.85546875" style="29" customWidth="1"/>
    <col min="12032" max="12032" width="50" style="29" customWidth="1"/>
    <col min="12033" max="12033" width="5.140625" style="29" bestFit="1" customWidth="1"/>
    <col min="12034" max="12035" width="7.42578125" style="29" customWidth="1"/>
    <col min="12036" max="12036" width="8.85546875" style="29" customWidth="1"/>
    <col min="12037" max="12286" width="8.85546875" style="29"/>
    <col min="12287" max="12287" width="5.85546875" style="29" customWidth="1"/>
    <col min="12288" max="12288" width="50" style="29" customWidth="1"/>
    <col min="12289" max="12289" width="5.140625" style="29" bestFit="1" customWidth="1"/>
    <col min="12290" max="12291" width="7.42578125" style="29" customWidth="1"/>
    <col min="12292" max="12292" width="8.85546875" style="29" customWidth="1"/>
    <col min="12293" max="12542" width="8.85546875" style="29"/>
    <col min="12543" max="12543" width="5.85546875" style="29" customWidth="1"/>
    <col min="12544" max="12544" width="50" style="29" customWidth="1"/>
    <col min="12545" max="12545" width="5.140625" style="29" bestFit="1" customWidth="1"/>
    <col min="12546" max="12547" width="7.42578125" style="29" customWidth="1"/>
    <col min="12548" max="12548" width="8.85546875" style="29" customWidth="1"/>
    <col min="12549" max="12798" width="8.85546875" style="29"/>
    <col min="12799" max="12799" width="5.85546875" style="29" customWidth="1"/>
    <col min="12800" max="12800" width="50" style="29" customWidth="1"/>
    <col min="12801" max="12801" width="5.140625" style="29" bestFit="1" customWidth="1"/>
    <col min="12802" max="12803" width="7.42578125" style="29" customWidth="1"/>
    <col min="12804" max="12804" width="8.85546875" style="29" customWidth="1"/>
    <col min="12805" max="13054" width="8.85546875" style="29"/>
    <col min="13055" max="13055" width="5.85546875" style="29" customWidth="1"/>
    <col min="13056" max="13056" width="50" style="29" customWidth="1"/>
    <col min="13057" max="13057" width="5.140625" style="29" bestFit="1" customWidth="1"/>
    <col min="13058" max="13059" width="7.42578125" style="29" customWidth="1"/>
    <col min="13060" max="13060" width="8.85546875" style="29" customWidth="1"/>
    <col min="13061" max="13310" width="8.85546875" style="29"/>
    <col min="13311" max="13311" width="5.85546875" style="29" customWidth="1"/>
    <col min="13312" max="13312" width="50" style="29" customWidth="1"/>
    <col min="13313" max="13313" width="5.140625" style="29" bestFit="1" customWidth="1"/>
    <col min="13314" max="13315" width="7.42578125" style="29" customWidth="1"/>
    <col min="13316" max="13316" width="8.85546875" style="29" customWidth="1"/>
    <col min="13317" max="13566" width="8.85546875" style="29"/>
    <col min="13567" max="13567" width="5.85546875" style="29" customWidth="1"/>
    <col min="13568" max="13568" width="50" style="29" customWidth="1"/>
    <col min="13569" max="13569" width="5.140625" style="29" bestFit="1" customWidth="1"/>
    <col min="13570" max="13571" width="7.42578125" style="29" customWidth="1"/>
    <col min="13572" max="13572" width="8.85546875" style="29" customWidth="1"/>
    <col min="13573" max="13822" width="8.85546875" style="29"/>
    <col min="13823" max="13823" width="5.85546875" style="29" customWidth="1"/>
    <col min="13824" max="13824" width="50" style="29" customWidth="1"/>
    <col min="13825" max="13825" width="5.140625" style="29" bestFit="1" customWidth="1"/>
    <col min="13826" max="13827" width="7.42578125" style="29" customWidth="1"/>
    <col min="13828" max="13828" width="8.85546875" style="29" customWidth="1"/>
    <col min="13829" max="14078" width="8.85546875" style="29"/>
    <col min="14079" max="14079" width="5.85546875" style="29" customWidth="1"/>
    <col min="14080" max="14080" width="50" style="29" customWidth="1"/>
    <col min="14081" max="14081" width="5.140625" style="29" bestFit="1" customWidth="1"/>
    <col min="14082" max="14083" width="7.42578125" style="29" customWidth="1"/>
    <col min="14084" max="14084" width="8.85546875" style="29" customWidth="1"/>
    <col min="14085" max="14334" width="8.85546875" style="29"/>
    <col min="14335" max="14335" width="5.85546875" style="29" customWidth="1"/>
    <col min="14336" max="14336" width="50" style="29" customWidth="1"/>
    <col min="14337" max="14337" width="5.140625" style="29" bestFit="1" customWidth="1"/>
    <col min="14338" max="14339" width="7.42578125" style="29" customWidth="1"/>
    <col min="14340" max="14340" width="8.85546875" style="29" customWidth="1"/>
    <col min="14341" max="14590" width="8.85546875" style="29"/>
    <col min="14591" max="14591" width="5.85546875" style="29" customWidth="1"/>
    <col min="14592" max="14592" width="50" style="29" customWidth="1"/>
    <col min="14593" max="14593" width="5.140625" style="29" bestFit="1" customWidth="1"/>
    <col min="14594" max="14595" width="7.42578125" style="29" customWidth="1"/>
    <col min="14596" max="14596" width="8.85546875" style="29" customWidth="1"/>
    <col min="14597" max="14846" width="8.85546875" style="29"/>
    <col min="14847" max="14847" width="5.85546875" style="29" customWidth="1"/>
    <col min="14848" max="14848" width="50" style="29" customWidth="1"/>
    <col min="14849" max="14849" width="5.140625" style="29" bestFit="1" customWidth="1"/>
    <col min="14850" max="14851" width="7.42578125" style="29" customWidth="1"/>
    <col min="14852" max="14852" width="8.85546875" style="29" customWidth="1"/>
    <col min="14853" max="15102" width="8.85546875" style="29"/>
    <col min="15103" max="15103" width="5.85546875" style="29" customWidth="1"/>
    <col min="15104" max="15104" width="50" style="29" customWidth="1"/>
    <col min="15105" max="15105" width="5.140625" style="29" bestFit="1" customWidth="1"/>
    <col min="15106" max="15107" width="7.42578125" style="29" customWidth="1"/>
    <col min="15108" max="15108" width="8.85546875" style="29" customWidth="1"/>
    <col min="15109" max="15358" width="8.85546875" style="29"/>
    <col min="15359" max="15359" width="5.85546875" style="29" customWidth="1"/>
    <col min="15360" max="15360" width="50" style="29" customWidth="1"/>
    <col min="15361" max="15361" width="5.140625" style="29" bestFit="1" customWidth="1"/>
    <col min="15362" max="15363" width="7.42578125" style="29" customWidth="1"/>
    <col min="15364" max="15364" width="8.85546875" style="29" customWidth="1"/>
    <col min="15365" max="15614" width="8.85546875" style="29"/>
    <col min="15615" max="15615" width="5.85546875" style="29" customWidth="1"/>
    <col min="15616" max="15616" width="50" style="29" customWidth="1"/>
    <col min="15617" max="15617" width="5.140625" style="29" bestFit="1" customWidth="1"/>
    <col min="15618" max="15619" width="7.42578125" style="29" customWidth="1"/>
    <col min="15620" max="15620" width="8.85546875" style="29" customWidth="1"/>
    <col min="15621" max="15870" width="8.85546875" style="29"/>
    <col min="15871" max="15871" width="5.85546875" style="29" customWidth="1"/>
    <col min="15872" max="15872" width="50" style="29" customWidth="1"/>
    <col min="15873" max="15873" width="5.140625" style="29" bestFit="1" customWidth="1"/>
    <col min="15874" max="15875" width="7.42578125" style="29" customWidth="1"/>
    <col min="15876" max="15876" width="8.85546875" style="29" customWidth="1"/>
    <col min="15877" max="16126" width="8.85546875" style="29"/>
    <col min="16127" max="16127" width="5.85546875" style="29" customWidth="1"/>
    <col min="16128" max="16128" width="50" style="29" customWidth="1"/>
    <col min="16129" max="16129" width="5.140625" style="29" bestFit="1" customWidth="1"/>
    <col min="16130" max="16131" width="7.42578125" style="29" customWidth="1"/>
    <col min="16132" max="16132" width="8.85546875" style="29" customWidth="1"/>
    <col min="16133" max="16384" width="8.85546875" style="29"/>
  </cols>
  <sheetData>
    <row r="1" spans="1:12" ht="69.75" customHeight="1">
      <c r="A1" s="224"/>
      <c r="B1" s="224"/>
      <c r="C1" s="224"/>
      <c r="D1" s="224"/>
      <c r="E1" s="224"/>
      <c r="F1" s="224"/>
      <c r="G1" s="224"/>
    </row>
    <row r="2" spans="1:12" ht="47.25" customHeight="1">
      <c r="A2" s="46"/>
      <c r="B2" s="228" t="s">
        <v>92</v>
      </c>
      <c r="C2" s="228"/>
      <c r="D2" s="228"/>
      <c r="E2" s="228"/>
      <c r="F2" s="228"/>
      <c r="G2" s="228"/>
    </row>
    <row r="3" spans="1:12" ht="35.25" customHeight="1">
      <c r="A3" s="31"/>
      <c r="B3" s="32" t="s">
        <v>56</v>
      </c>
      <c r="C3" s="225" t="s">
        <v>57</v>
      </c>
      <c r="D3" s="226"/>
      <c r="E3" s="226"/>
      <c r="F3" s="227"/>
      <c r="G3" s="33" t="s">
        <v>58</v>
      </c>
      <c r="H3" s="34"/>
      <c r="I3" s="34"/>
      <c r="J3" s="34"/>
      <c r="K3" s="34"/>
      <c r="L3" s="34"/>
    </row>
    <row r="4" spans="1:12" ht="18">
      <c r="A4" s="31">
        <v>1</v>
      </c>
      <c r="B4" s="35" t="s">
        <v>179</v>
      </c>
      <c r="C4" s="221">
        <f>'Lot1-منظومة طاقة- مشروع مجتمعي1'!D41</f>
        <v>0</v>
      </c>
      <c r="D4" s="222"/>
      <c r="E4" s="222"/>
      <c r="F4" s="223"/>
      <c r="G4" s="36" t="s">
        <v>178</v>
      </c>
      <c r="H4" s="34"/>
      <c r="I4" s="34"/>
      <c r="J4" s="34"/>
      <c r="K4" s="34"/>
      <c r="L4" s="34"/>
    </row>
    <row r="5" spans="1:12" ht="31.5">
      <c r="A5" s="31">
        <v>2</v>
      </c>
      <c r="B5" s="35" t="s">
        <v>168</v>
      </c>
      <c r="C5" s="221">
        <f>'Lot2-بئر+منظومة-مشروع مجتمعي2'!D33</f>
        <v>0</v>
      </c>
      <c r="D5" s="222"/>
      <c r="E5" s="222"/>
      <c r="F5" s="223"/>
      <c r="G5" s="36" t="s">
        <v>132</v>
      </c>
      <c r="H5" s="34"/>
      <c r="I5" s="34"/>
      <c r="J5" s="34"/>
      <c r="K5" s="34"/>
      <c r="L5" s="34"/>
    </row>
    <row r="6" spans="1:12" ht="20.25">
      <c r="A6" s="31"/>
      <c r="B6" s="41" t="s">
        <v>192</v>
      </c>
      <c r="C6" s="218">
        <f>SUM(C4:F5)</f>
        <v>0</v>
      </c>
      <c r="D6" s="219"/>
      <c r="E6" s="219"/>
      <c r="F6" s="220"/>
      <c r="G6" s="41" t="s">
        <v>193</v>
      </c>
      <c r="H6" s="34"/>
      <c r="I6" s="34"/>
      <c r="J6" s="34"/>
      <c r="K6" s="34"/>
      <c r="L6" s="34"/>
    </row>
    <row r="7" spans="1:12" ht="18">
      <c r="A7" s="31">
        <v>3</v>
      </c>
      <c r="B7" s="35" t="s">
        <v>169</v>
      </c>
      <c r="C7" s="221">
        <f>'Lot3-تأهيل بئر+منظومة طاقة'!D24</f>
        <v>0</v>
      </c>
      <c r="D7" s="222"/>
      <c r="E7" s="222"/>
      <c r="F7" s="223"/>
      <c r="G7" s="37" t="s">
        <v>133</v>
      </c>
      <c r="H7" s="34"/>
      <c r="I7" s="34"/>
      <c r="J7" s="34"/>
      <c r="K7" s="34"/>
      <c r="L7" s="34"/>
    </row>
    <row r="8" spans="1:12" ht="18">
      <c r="A8" s="31">
        <v>4</v>
      </c>
      <c r="B8" s="39" t="s">
        <v>136</v>
      </c>
      <c r="C8" s="221">
        <f>'Lot4-بناء حمامات'!D17</f>
        <v>0</v>
      </c>
      <c r="D8" s="222"/>
      <c r="E8" s="222"/>
      <c r="F8" s="223"/>
      <c r="G8" s="36" t="s">
        <v>134</v>
      </c>
      <c r="H8" s="38"/>
      <c r="I8" s="38"/>
      <c r="J8" s="38"/>
      <c r="K8" s="38"/>
      <c r="L8" s="38"/>
    </row>
    <row r="9" spans="1:12" ht="18">
      <c r="A9" s="31">
        <v>5</v>
      </c>
      <c r="B9" s="39" t="s">
        <v>167</v>
      </c>
      <c r="C9" s="221">
        <f>'Lot5-أعمدة انارة'!D10</f>
        <v>0</v>
      </c>
      <c r="D9" s="222"/>
      <c r="E9" s="222"/>
      <c r="F9" s="223"/>
      <c r="G9" s="36" t="s">
        <v>137</v>
      </c>
      <c r="H9" s="38"/>
      <c r="I9" s="38"/>
      <c r="J9" s="38"/>
      <c r="K9" s="38"/>
      <c r="L9" s="38"/>
    </row>
    <row r="10" spans="1:12" ht="18">
      <c r="A10" s="31">
        <v>6</v>
      </c>
      <c r="B10" s="35" t="s">
        <v>140</v>
      </c>
      <c r="C10" s="221">
        <f>'Lot6-نقاط مياة - BoQ'!D9</f>
        <v>0</v>
      </c>
      <c r="D10" s="222"/>
      <c r="E10" s="222"/>
      <c r="F10" s="223"/>
      <c r="G10" s="37" t="s">
        <v>139</v>
      </c>
      <c r="H10" s="34"/>
      <c r="I10" s="34"/>
      <c r="J10" s="34"/>
      <c r="K10" s="34"/>
      <c r="L10" s="34"/>
    </row>
    <row r="11" spans="1:12" ht="18">
      <c r="A11" s="31">
        <v>7</v>
      </c>
      <c r="B11" s="35" t="s">
        <v>141</v>
      </c>
      <c r="C11" s="221">
        <f>'Lot7-اعادة تأهيل مأوى (خيم)'!G6</f>
        <v>0</v>
      </c>
      <c r="D11" s="222"/>
      <c r="E11" s="222"/>
      <c r="F11" s="223"/>
      <c r="G11" s="37" t="s">
        <v>96</v>
      </c>
      <c r="H11" s="34"/>
      <c r="I11" s="34"/>
      <c r="J11" s="34"/>
      <c r="K11" s="34"/>
      <c r="L11" s="34"/>
    </row>
    <row r="12" spans="1:12" ht="31.5">
      <c r="A12" s="31">
        <v>8</v>
      </c>
      <c r="B12" s="35" t="s">
        <v>144</v>
      </c>
      <c r="C12" s="221">
        <f>'Lot8-حقيبة تنظيف+صيانة مواقع'!H20</f>
        <v>0</v>
      </c>
      <c r="D12" s="222"/>
      <c r="E12" s="222"/>
      <c r="F12" s="223"/>
      <c r="G12" s="37" t="s">
        <v>142</v>
      </c>
      <c r="H12" s="34"/>
      <c r="I12" s="34"/>
      <c r="J12" s="34"/>
      <c r="K12" s="34"/>
      <c r="L12" s="34"/>
    </row>
    <row r="13" spans="1:12" ht="40.5" customHeight="1">
      <c r="A13" s="40"/>
      <c r="B13" s="41" t="s">
        <v>59</v>
      </c>
      <c r="C13" s="218">
        <f>SUM(C7:F12)</f>
        <v>0</v>
      </c>
      <c r="D13" s="219"/>
      <c r="E13" s="219"/>
      <c r="F13" s="220"/>
      <c r="G13" s="41" t="s">
        <v>60</v>
      </c>
      <c r="H13" s="38"/>
      <c r="I13" s="38"/>
      <c r="J13" s="38"/>
      <c r="K13" s="38"/>
      <c r="L13" s="38"/>
    </row>
    <row r="15" spans="1:12" ht="15">
      <c r="B15" s="235" t="s">
        <v>223</v>
      </c>
      <c r="C15" s="235"/>
      <c r="D15" s="235"/>
      <c r="E15" s="235"/>
      <c r="F15" s="235"/>
      <c r="G15" s="235"/>
    </row>
    <row r="16" spans="1:12" ht="30.75" thickBot="1">
      <c r="B16" s="73" t="s">
        <v>207</v>
      </c>
      <c r="C16" s="73" t="s">
        <v>208</v>
      </c>
      <c r="D16" s="74" t="s">
        <v>209</v>
      </c>
      <c r="E16" s="73"/>
      <c r="F16" s="73" t="s">
        <v>210</v>
      </c>
      <c r="G16" s="74" t="s">
        <v>211</v>
      </c>
    </row>
    <row r="17" spans="2:7" ht="45.75" thickBot="1">
      <c r="B17" s="239" t="s">
        <v>212</v>
      </c>
      <c r="C17" s="239" t="s">
        <v>213</v>
      </c>
      <c r="D17" s="65" t="s">
        <v>224</v>
      </c>
      <c r="E17" s="57"/>
      <c r="F17" s="66" t="s">
        <v>178</v>
      </c>
      <c r="G17" s="67">
        <v>1</v>
      </c>
    </row>
    <row r="18" spans="2:7" ht="60">
      <c r="B18" s="240"/>
      <c r="C18" s="240"/>
      <c r="D18" s="65" t="s">
        <v>204</v>
      </c>
      <c r="E18" s="57"/>
      <c r="F18" s="66" t="s">
        <v>132</v>
      </c>
      <c r="G18" s="67">
        <v>1</v>
      </c>
    </row>
    <row r="19" spans="2:7" ht="15">
      <c r="B19" s="235" t="s">
        <v>225</v>
      </c>
      <c r="C19" s="235"/>
      <c r="D19" s="235"/>
      <c r="E19" s="235"/>
      <c r="F19" s="235"/>
      <c r="G19" s="235"/>
    </row>
    <row r="20" spans="2:7" ht="30">
      <c r="B20" s="73" t="s">
        <v>207</v>
      </c>
      <c r="C20" s="73" t="s">
        <v>208</v>
      </c>
      <c r="D20" s="74" t="s">
        <v>209</v>
      </c>
      <c r="E20" s="73"/>
      <c r="F20" s="73" t="s">
        <v>210</v>
      </c>
      <c r="G20" s="74" t="s">
        <v>211</v>
      </c>
    </row>
    <row r="21" spans="2:7" ht="45">
      <c r="B21" s="236" t="s">
        <v>212</v>
      </c>
      <c r="C21" s="236" t="s">
        <v>213</v>
      </c>
      <c r="D21" s="237" t="s">
        <v>198</v>
      </c>
      <c r="E21" s="237"/>
      <c r="F21" s="63" t="s">
        <v>214</v>
      </c>
      <c r="G21" s="58">
        <v>5</v>
      </c>
    </row>
    <row r="22" spans="2:7" ht="60">
      <c r="B22" s="236"/>
      <c r="C22" s="236"/>
      <c r="D22" s="238"/>
      <c r="E22" s="238"/>
      <c r="F22" s="64" t="s">
        <v>215</v>
      </c>
      <c r="G22" s="58">
        <v>2</v>
      </c>
    </row>
    <row r="23" spans="2:7" ht="60">
      <c r="B23" s="236"/>
      <c r="C23" s="236"/>
      <c r="D23" s="57" t="s">
        <v>199</v>
      </c>
      <c r="E23" s="57"/>
      <c r="F23" s="64" t="s">
        <v>215</v>
      </c>
      <c r="G23" s="58">
        <v>1</v>
      </c>
    </row>
    <row r="24" spans="2:7" ht="60">
      <c r="B24" s="236"/>
      <c r="C24" s="236"/>
      <c r="D24" s="57" t="s">
        <v>200</v>
      </c>
      <c r="E24" s="57"/>
      <c r="F24" s="64" t="s">
        <v>215</v>
      </c>
      <c r="G24" s="58">
        <v>1</v>
      </c>
    </row>
    <row r="25" spans="2:7" ht="45">
      <c r="B25" s="236"/>
      <c r="C25" s="236"/>
      <c r="D25" s="237" t="s">
        <v>201</v>
      </c>
      <c r="E25" s="242"/>
      <c r="F25" s="63" t="s">
        <v>214</v>
      </c>
      <c r="G25" s="58">
        <v>4</v>
      </c>
    </row>
    <row r="26" spans="2:7" ht="60">
      <c r="B26" s="236"/>
      <c r="C26" s="236"/>
      <c r="D26" s="238"/>
      <c r="E26" s="243"/>
      <c r="F26" s="64" t="s">
        <v>215</v>
      </c>
      <c r="G26" s="58">
        <v>1</v>
      </c>
    </row>
    <row r="27" spans="2:7" ht="45">
      <c r="B27" s="236"/>
      <c r="C27" s="236"/>
      <c r="D27" s="237" t="s">
        <v>202</v>
      </c>
      <c r="E27" s="237"/>
      <c r="F27" s="63" t="s">
        <v>214</v>
      </c>
      <c r="G27" s="58">
        <v>4</v>
      </c>
    </row>
    <row r="28" spans="2:7" ht="60">
      <c r="B28" s="236"/>
      <c r="C28" s="236"/>
      <c r="D28" s="238"/>
      <c r="E28" s="238"/>
      <c r="F28" s="64" t="s">
        <v>215</v>
      </c>
      <c r="G28" s="58">
        <v>1</v>
      </c>
    </row>
    <row r="29" spans="2:7" ht="45">
      <c r="B29" s="236"/>
      <c r="C29" s="236"/>
      <c r="D29" s="237" t="s">
        <v>203</v>
      </c>
      <c r="E29" s="237"/>
      <c r="F29" s="63" t="s">
        <v>214</v>
      </c>
      <c r="G29" s="58">
        <v>4</v>
      </c>
    </row>
    <row r="30" spans="2:7" ht="60">
      <c r="B30" s="236"/>
      <c r="C30" s="236"/>
      <c r="D30" s="238"/>
      <c r="E30" s="238"/>
      <c r="F30" s="64" t="s">
        <v>215</v>
      </c>
      <c r="G30" s="58">
        <v>1</v>
      </c>
    </row>
    <row r="31" spans="2:7" ht="60">
      <c r="B31" s="236"/>
      <c r="C31" s="236"/>
      <c r="D31" s="57" t="s">
        <v>204</v>
      </c>
      <c r="E31" s="56"/>
      <c r="F31" s="64" t="s">
        <v>215</v>
      </c>
      <c r="G31" s="58">
        <v>1</v>
      </c>
    </row>
    <row r="32" spans="2:7" ht="60">
      <c r="B32" s="236"/>
      <c r="C32" s="236"/>
      <c r="D32" s="241" t="s">
        <v>205</v>
      </c>
      <c r="E32" s="241"/>
      <c r="F32" s="64" t="s">
        <v>215</v>
      </c>
      <c r="G32" s="58">
        <v>1</v>
      </c>
    </row>
    <row r="33" spans="2:7" ht="15">
      <c r="B33" s="236"/>
      <c r="C33" s="236"/>
      <c r="D33" s="236"/>
      <c r="E33" s="236"/>
      <c r="F33" s="59" t="s">
        <v>216</v>
      </c>
      <c r="G33" s="58">
        <v>2</v>
      </c>
    </row>
    <row r="34" spans="2:7" ht="180">
      <c r="B34" s="236"/>
      <c r="C34" s="236"/>
      <c r="D34" s="236"/>
      <c r="E34" s="236"/>
      <c r="F34" s="60" t="s">
        <v>217</v>
      </c>
      <c r="G34" s="58">
        <v>1</v>
      </c>
    </row>
    <row r="35" spans="2:7" ht="15.75" thickBot="1">
      <c r="B35" s="235" t="s">
        <v>218</v>
      </c>
      <c r="C35" s="235"/>
      <c r="D35" s="235"/>
      <c r="E35" s="235"/>
      <c r="F35" s="235"/>
      <c r="G35" s="235"/>
    </row>
    <row r="36" spans="2:7" ht="60.75" thickBot="1">
      <c r="B36" s="239" t="s">
        <v>212</v>
      </c>
      <c r="C36" s="239" t="s">
        <v>213</v>
      </c>
      <c r="D36" s="65" t="s">
        <v>199</v>
      </c>
      <c r="E36" s="57"/>
      <c r="F36" s="66" t="s">
        <v>219</v>
      </c>
      <c r="G36" s="67">
        <v>35</v>
      </c>
    </row>
    <row r="37" spans="2:7" ht="60.75" thickBot="1">
      <c r="B37" s="240"/>
      <c r="C37" s="240"/>
      <c r="D37" s="65" t="s">
        <v>200</v>
      </c>
      <c r="E37" s="68"/>
      <c r="F37" s="66" t="s">
        <v>220</v>
      </c>
      <c r="G37" s="67">
        <v>18</v>
      </c>
    </row>
    <row r="38" spans="2:7" ht="60.75" thickTop="1">
      <c r="B38" s="240"/>
      <c r="C38" s="240"/>
      <c r="D38" s="69" t="s">
        <v>201</v>
      </c>
      <c r="E38" s="70"/>
      <c r="F38" s="71" t="s">
        <v>219</v>
      </c>
      <c r="G38" s="72">
        <v>10</v>
      </c>
    </row>
    <row r="39" spans="2:7" ht="15">
      <c r="B39" s="235" t="s">
        <v>221</v>
      </c>
      <c r="C39" s="235"/>
      <c r="D39" s="235"/>
      <c r="E39" s="235"/>
      <c r="F39" s="235"/>
      <c r="G39" s="235"/>
    </row>
    <row r="40" spans="2:7" ht="60">
      <c r="B40" s="236" t="s">
        <v>212</v>
      </c>
      <c r="C40" s="236" t="s">
        <v>213</v>
      </c>
      <c r="D40" s="57" t="s">
        <v>198</v>
      </c>
      <c r="E40" s="57"/>
      <c r="F40" s="63" t="s">
        <v>222</v>
      </c>
      <c r="G40" s="58">
        <v>15</v>
      </c>
    </row>
    <row r="41" spans="2:7" ht="60">
      <c r="B41" s="236"/>
      <c r="C41" s="236"/>
      <c r="D41" s="57" t="s">
        <v>199</v>
      </c>
      <c r="E41" s="57"/>
      <c r="F41" s="63" t="s">
        <v>222</v>
      </c>
      <c r="G41" s="58">
        <v>4</v>
      </c>
    </row>
    <row r="42" spans="2:7" ht="60">
      <c r="B42" s="236"/>
      <c r="C42" s="236"/>
      <c r="D42" s="57" t="s">
        <v>200</v>
      </c>
      <c r="E42" s="57"/>
      <c r="F42" s="63" t="s">
        <v>222</v>
      </c>
      <c r="G42" s="58">
        <v>8</v>
      </c>
    </row>
    <row r="43" spans="2:7" ht="60">
      <c r="B43" s="236"/>
      <c r="C43" s="236"/>
      <c r="D43" s="57" t="s">
        <v>201</v>
      </c>
      <c r="E43" s="56"/>
      <c r="F43" s="63" t="s">
        <v>222</v>
      </c>
      <c r="G43" s="58">
        <v>5</v>
      </c>
    </row>
    <row r="44" spans="2:7" ht="60">
      <c r="B44" s="236"/>
      <c r="C44" s="236"/>
      <c r="D44" s="57" t="s">
        <v>202</v>
      </c>
      <c r="E44" s="57"/>
      <c r="F44" s="63" t="s">
        <v>222</v>
      </c>
      <c r="G44" s="58">
        <v>12</v>
      </c>
    </row>
    <row r="45" spans="2:7" ht="60">
      <c r="B45" s="236"/>
      <c r="C45" s="236"/>
      <c r="D45" s="57" t="s">
        <v>203</v>
      </c>
      <c r="E45" s="57"/>
      <c r="F45" s="63" t="s">
        <v>222</v>
      </c>
      <c r="G45" s="58">
        <v>10</v>
      </c>
    </row>
    <row r="46" spans="2:7" ht="60">
      <c r="B46" s="236"/>
      <c r="C46" s="236"/>
      <c r="D46" s="57" t="s">
        <v>204</v>
      </c>
      <c r="E46" s="56"/>
      <c r="F46" s="63" t="s">
        <v>222</v>
      </c>
      <c r="G46" s="58">
        <v>10</v>
      </c>
    </row>
    <row r="47" spans="2:7" ht="60">
      <c r="B47" s="236"/>
      <c r="C47" s="236"/>
      <c r="D47" s="57" t="s">
        <v>205</v>
      </c>
      <c r="E47" s="57"/>
      <c r="F47" s="63" t="s">
        <v>222</v>
      </c>
      <c r="G47" s="58">
        <v>7</v>
      </c>
    </row>
  </sheetData>
  <mergeCells count="35">
    <mergeCell ref="E25:E26"/>
    <mergeCell ref="D27:D28"/>
    <mergeCell ref="B17:B18"/>
    <mergeCell ref="C17:C18"/>
    <mergeCell ref="B19:G19"/>
    <mergeCell ref="B40:B47"/>
    <mergeCell ref="C40:C47"/>
    <mergeCell ref="E29:E30"/>
    <mergeCell ref="B35:G35"/>
    <mergeCell ref="B36:B38"/>
    <mergeCell ref="C36:C38"/>
    <mergeCell ref="B39:G39"/>
    <mergeCell ref="D32:D34"/>
    <mergeCell ref="E32:E34"/>
    <mergeCell ref="B21:B34"/>
    <mergeCell ref="C21:C34"/>
    <mergeCell ref="D21:D22"/>
    <mergeCell ref="E21:E22"/>
    <mergeCell ref="E27:E28"/>
    <mergeCell ref="D29:D30"/>
    <mergeCell ref="D25:D26"/>
    <mergeCell ref="C13:F13"/>
    <mergeCell ref="B15:G15"/>
    <mergeCell ref="C12:F12"/>
    <mergeCell ref="A1:G1"/>
    <mergeCell ref="B2:G2"/>
    <mergeCell ref="C3:F3"/>
    <mergeCell ref="C4:F4"/>
    <mergeCell ref="C5:F5"/>
    <mergeCell ref="C6:F6"/>
    <mergeCell ref="C7:F7"/>
    <mergeCell ref="C8:F8"/>
    <mergeCell ref="C9:F9"/>
    <mergeCell ref="C10:F10"/>
    <mergeCell ref="C11:F11"/>
  </mergeCells>
  <pageMargins left="0.7" right="0.7" top="0.75" bottom="0.75" header="0.3" footer="0.3"/>
  <pageSetup scale="26" orientation="portrait"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pageSetUpPr fitToPage="1"/>
  </sheetPr>
  <dimension ref="A1:K41"/>
  <sheetViews>
    <sheetView view="pageBreakPreview" topLeftCell="A4" zoomScale="53" zoomScaleNormal="60" workbookViewId="0">
      <selection activeCell="C28" sqref="C28"/>
    </sheetView>
  </sheetViews>
  <sheetFormatPr defaultRowHeight="15"/>
  <cols>
    <col min="1" max="1" width="22.7109375" customWidth="1"/>
    <col min="2" max="2" width="146" customWidth="1"/>
    <col min="3" max="3" width="137" customWidth="1"/>
    <col min="4" max="4" width="15" bestFit="1" customWidth="1"/>
    <col min="5" max="5" width="12" customWidth="1"/>
    <col min="6" max="6" width="15.85546875" customWidth="1"/>
    <col min="7" max="7" width="20.28515625" customWidth="1"/>
  </cols>
  <sheetData>
    <row r="1" spans="1:7" ht="93.75" customHeight="1">
      <c r="A1" s="244"/>
      <c r="B1" s="244"/>
      <c r="C1" s="244"/>
      <c r="D1" s="244"/>
      <c r="E1" s="244"/>
      <c r="F1" s="244"/>
      <c r="G1" s="244"/>
    </row>
    <row r="2" spans="1:7" ht="93.75" customHeight="1" thickBot="1">
      <c r="A2" s="245" t="s">
        <v>177</v>
      </c>
      <c r="B2" s="246"/>
      <c r="C2" s="246"/>
      <c r="D2" s="246"/>
      <c r="E2" s="246"/>
      <c r="F2" s="246"/>
      <c r="G2" s="246"/>
    </row>
    <row r="3" spans="1:7" ht="52.15" customHeight="1" thickBot="1">
      <c r="A3" s="18" t="s">
        <v>7</v>
      </c>
      <c r="B3" s="19" t="s">
        <v>5</v>
      </c>
      <c r="C3" s="19" t="s">
        <v>6</v>
      </c>
      <c r="D3" s="20" t="s">
        <v>1</v>
      </c>
      <c r="E3" s="20" t="s">
        <v>4</v>
      </c>
      <c r="F3" s="20" t="s">
        <v>2</v>
      </c>
      <c r="G3" s="20" t="s">
        <v>3</v>
      </c>
    </row>
    <row r="4" spans="1:7" ht="289.5" thickBot="1">
      <c r="A4" s="21"/>
      <c r="B4" s="2" t="s">
        <v>166</v>
      </c>
      <c r="C4" s="122" t="s">
        <v>287</v>
      </c>
      <c r="D4" s="1"/>
      <c r="E4" s="1"/>
      <c r="F4" s="158"/>
      <c r="G4" s="1"/>
    </row>
    <row r="5" spans="1:7" ht="53.25" customHeight="1" thickBot="1">
      <c r="A5" s="22"/>
      <c r="B5" s="23" t="s">
        <v>180</v>
      </c>
      <c r="C5" s="24" t="s">
        <v>181</v>
      </c>
      <c r="D5" s="25"/>
      <c r="E5" s="26"/>
      <c r="F5" s="159"/>
      <c r="G5" s="27"/>
    </row>
    <row r="6" spans="1:7" ht="289.5" customHeight="1" thickBot="1">
      <c r="A6" s="22">
        <v>1</v>
      </c>
      <c r="B6" s="2" t="s">
        <v>188</v>
      </c>
      <c r="C6" s="47" t="s">
        <v>286</v>
      </c>
      <c r="D6" s="7" t="s">
        <v>49</v>
      </c>
      <c r="E6" s="10">
        <v>16</v>
      </c>
      <c r="F6" s="160"/>
      <c r="G6" s="13">
        <f>F6*E6</f>
        <v>0</v>
      </c>
    </row>
    <row r="7" spans="1:7" ht="233.25" thickBot="1">
      <c r="A7" s="22">
        <v>2</v>
      </c>
      <c r="B7" s="49" t="s">
        <v>189</v>
      </c>
      <c r="C7" s="47" t="s">
        <v>285</v>
      </c>
      <c r="D7" s="7" t="s">
        <v>49</v>
      </c>
      <c r="E7" s="10">
        <v>16</v>
      </c>
      <c r="F7" s="160"/>
      <c r="G7" s="13">
        <f t="shared" ref="G7:G39" si="0">F7*E7</f>
        <v>0</v>
      </c>
    </row>
    <row r="8" spans="1:7" ht="303" thickBot="1">
      <c r="A8" s="22">
        <v>3</v>
      </c>
      <c r="B8" s="2" t="s">
        <v>158</v>
      </c>
      <c r="C8" s="48" t="s">
        <v>284</v>
      </c>
      <c r="D8" s="7" t="s">
        <v>49</v>
      </c>
      <c r="E8" s="10">
        <v>2</v>
      </c>
      <c r="F8" s="160"/>
      <c r="G8" s="13">
        <f t="shared" si="0"/>
        <v>0</v>
      </c>
    </row>
    <row r="9" spans="1:7" ht="409.6" thickBot="1">
      <c r="A9" s="22">
        <v>4</v>
      </c>
      <c r="B9" s="49" t="s">
        <v>170</v>
      </c>
      <c r="C9" s="48" t="s">
        <v>283</v>
      </c>
      <c r="D9" s="7" t="s">
        <v>49</v>
      </c>
      <c r="E9" s="10">
        <v>1</v>
      </c>
      <c r="F9" s="160"/>
      <c r="G9" s="13">
        <f t="shared" si="0"/>
        <v>0</v>
      </c>
    </row>
    <row r="10" spans="1:7" ht="189.75" thickBot="1">
      <c r="A10" s="22">
        <v>5</v>
      </c>
      <c r="B10" s="49" t="s">
        <v>190</v>
      </c>
      <c r="C10" s="47" t="s">
        <v>282</v>
      </c>
      <c r="D10" s="7" t="s">
        <v>49</v>
      </c>
      <c r="E10" s="10">
        <v>1</v>
      </c>
      <c r="F10" s="160"/>
      <c r="G10" s="13">
        <f t="shared" si="0"/>
        <v>0</v>
      </c>
    </row>
    <row r="11" spans="1:7" ht="111.75" customHeight="1" thickBot="1">
      <c r="A11" s="22">
        <v>6</v>
      </c>
      <c r="B11" s="49" t="s">
        <v>159</v>
      </c>
      <c r="C11" s="48" t="s">
        <v>281</v>
      </c>
      <c r="D11" s="7" t="s">
        <v>49</v>
      </c>
      <c r="E11" s="10">
        <v>2</v>
      </c>
      <c r="F11" s="160"/>
      <c r="G11" s="13">
        <f t="shared" si="0"/>
        <v>0</v>
      </c>
    </row>
    <row r="12" spans="1:7" ht="349.5" thickBot="1">
      <c r="A12" s="22">
        <v>7</v>
      </c>
      <c r="B12" s="2" t="s">
        <v>160</v>
      </c>
      <c r="C12" s="47" t="s">
        <v>280</v>
      </c>
      <c r="D12" s="7" t="s">
        <v>157</v>
      </c>
      <c r="E12" s="10">
        <v>1</v>
      </c>
      <c r="F12" s="160"/>
      <c r="G12" s="13">
        <f t="shared" si="0"/>
        <v>0</v>
      </c>
    </row>
    <row r="13" spans="1:7" ht="210" thickBot="1">
      <c r="A13" s="22">
        <v>8</v>
      </c>
      <c r="B13" s="2" t="s">
        <v>161</v>
      </c>
      <c r="C13" s="47" t="s">
        <v>279</v>
      </c>
      <c r="D13" s="7" t="s">
        <v>157</v>
      </c>
      <c r="E13" s="10">
        <v>1</v>
      </c>
      <c r="F13" s="160"/>
      <c r="G13" s="13">
        <f t="shared" si="0"/>
        <v>0</v>
      </c>
    </row>
    <row r="14" spans="1:7" ht="140.25" thickBot="1">
      <c r="A14" s="22">
        <v>9</v>
      </c>
      <c r="B14" s="2" t="s">
        <v>162</v>
      </c>
      <c r="C14" s="47" t="s">
        <v>278</v>
      </c>
      <c r="D14" s="7" t="s">
        <v>49</v>
      </c>
      <c r="E14" s="10">
        <v>1</v>
      </c>
      <c r="F14" s="160"/>
      <c r="G14" s="13">
        <f t="shared" si="0"/>
        <v>0</v>
      </c>
    </row>
    <row r="15" spans="1:7" ht="233.25" thickBot="1">
      <c r="A15" s="22">
        <v>10</v>
      </c>
      <c r="B15" s="49" t="s">
        <v>165</v>
      </c>
      <c r="C15" s="47" t="s">
        <v>277</v>
      </c>
      <c r="D15" s="7" t="s">
        <v>157</v>
      </c>
      <c r="E15" s="10">
        <v>1</v>
      </c>
      <c r="F15" s="160"/>
      <c r="G15" s="13">
        <f t="shared" si="0"/>
        <v>0</v>
      </c>
    </row>
    <row r="16" spans="1:7" ht="54.75" customHeight="1" thickBot="1">
      <c r="A16" s="22">
        <v>11</v>
      </c>
      <c r="B16" s="51" t="s">
        <v>156</v>
      </c>
      <c r="C16" s="118" t="s">
        <v>163</v>
      </c>
      <c r="D16" s="7" t="s">
        <v>49</v>
      </c>
      <c r="E16" s="12">
        <v>1</v>
      </c>
      <c r="F16" s="161"/>
      <c r="G16" s="13">
        <f t="shared" si="0"/>
        <v>0</v>
      </c>
    </row>
    <row r="17" spans="1:11" ht="54.75" customHeight="1" thickBot="1">
      <c r="A17" s="249" t="s">
        <v>251</v>
      </c>
      <c r="B17" s="250"/>
      <c r="C17" s="250"/>
      <c r="D17" s="155">
        <f>SUM(G6:G16)</f>
        <v>0</v>
      </c>
      <c r="E17" s="156"/>
      <c r="F17" s="162"/>
      <c r="G17" s="157"/>
    </row>
    <row r="18" spans="1:11" ht="53.25" customHeight="1" thickBot="1">
      <c r="A18" s="22"/>
      <c r="B18" s="23" t="s">
        <v>81</v>
      </c>
      <c r="C18" s="24" t="s">
        <v>80</v>
      </c>
      <c r="D18" s="95"/>
      <c r="E18" s="96"/>
      <c r="F18" s="163"/>
      <c r="G18" s="97"/>
    </row>
    <row r="19" spans="1:11" ht="140.25" thickBot="1">
      <c r="A19" s="22">
        <v>1</v>
      </c>
      <c r="B19" s="51" t="s">
        <v>176</v>
      </c>
      <c r="C19" s="50" t="s">
        <v>276</v>
      </c>
      <c r="D19" s="52" t="s">
        <v>79</v>
      </c>
      <c r="E19" s="53">
        <v>15</v>
      </c>
      <c r="F19" s="161"/>
      <c r="G19" s="13">
        <f t="shared" si="0"/>
        <v>0</v>
      </c>
      <c r="J19" s="55"/>
      <c r="K19" s="54"/>
    </row>
    <row r="20" spans="1:11" ht="166.5" customHeight="1" thickBot="1">
      <c r="A20" s="22">
        <v>2</v>
      </c>
      <c r="B20" s="51" t="s">
        <v>187</v>
      </c>
      <c r="C20" s="50" t="s">
        <v>275</v>
      </c>
      <c r="D20" s="52" t="s">
        <v>131</v>
      </c>
      <c r="E20" s="53">
        <v>2.4</v>
      </c>
      <c r="F20" s="161"/>
      <c r="G20" s="13">
        <f t="shared" si="0"/>
        <v>0</v>
      </c>
    </row>
    <row r="21" spans="1:11" ht="140.25" thickBot="1">
      <c r="A21" s="22">
        <v>3</v>
      </c>
      <c r="B21" s="51" t="s">
        <v>84</v>
      </c>
      <c r="C21" s="118" t="s">
        <v>274</v>
      </c>
      <c r="D21" s="52" t="s">
        <v>77</v>
      </c>
      <c r="E21" s="53">
        <v>8</v>
      </c>
      <c r="F21" s="161"/>
      <c r="G21" s="13">
        <f t="shared" si="0"/>
        <v>0</v>
      </c>
    </row>
    <row r="22" spans="1:11" ht="234" customHeight="1" thickBot="1">
      <c r="A22" s="22">
        <v>4</v>
      </c>
      <c r="B22" s="51" t="s">
        <v>86</v>
      </c>
      <c r="C22" s="118" t="s">
        <v>273</v>
      </c>
      <c r="D22" s="52" t="s">
        <v>78</v>
      </c>
      <c r="E22" s="53">
        <v>1</v>
      </c>
      <c r="F22" s="161"/>
      <c r="G22" s="13">
        <f t="shared" si="0"/>
        <v>0</v>
      </c>
    </row>
    <row r="23" spans="1:11" ht="253.5" customHeight="1" thickBot="1">
      <c r="A23" s="22">
        <v>5</v>
      </c>
      <c r="B23" s="51" t="s">
        <v>82</v>
      </c>
      <c r="C23" s="120" t="s">
        <v>272</v>
      </c>
      <c r="D23" s="52" t="s">
        <v>79</v>
      </c>
      <c r="E23" s="53">
        <v>50</v>
      </c>
      <c r="F23" s="161"/>
      <c r="G23" s="13">
        <f t="shared" si="0"/>
        <v>0</v>
      </c>
    </row>
    <row r="24" spans="1:11" ht="163.5" customHeight="1" thickBot="1">
      <c r="A24" s="22">
        <v>6</v>
      </c>
      <c r="B24" s="51" t="s">
        <v>154</v>
      </c>
      <c r="C24" s="119" t="s">
        <v>155</v>
      </c>
      <c r="D24" s="52" t="s">
        <v>125</v>
      </c>
      <c r="E24" s="53">
        <v>1</v>
      </c>
      <c r="F24" s="161"/>
      <c r="G24" s="13">
        <f t="shared" si="0"/>
        <v>0</v>
      </c>
    </row>
    <row r="25" spans="1:11" ht="54.75" customHeight="1" thickBot="1">
      <c r="A25" s="249" t="s">
        <v>251</v>
      </c>
      <c r="B25" s="250"/>
      <c r="C25" s="250"/>
      <c r="D25" s="155">
        <f>SUM(G19:G24)</f>
        <v>0</v>
      </c>
      <c r="E25" s="156"/>
      <c r="F25" s="162"/>
      <c r="G25" s="157"/>
    </row>
    <row r="26" spans="1:11" ht="53.25" customHeight="1" thickBot="1">
      <c r="A26" s="22"/>
      <c r="B26" s="23" t="s">
        <v>183</v>
      </c>
      <c r="C26" s="24" t="s">
        <v>182</v>
      </c>
      <c r="D26" s="95"/>
      <c r="E26" s="96"/>
      <c r="F26" s="163"/>
      <c r="G26" s="97"/>
    </row>
    <row r="27" spans="1:11" ht="233.25" thickBot="1">
      <c r="A27" s="22">
        <v>1</v>
      </c>
      <c r="B27" s="51" t="s">
        <v>185</v>
      </c>
      <c r="C27" s="118" t="s">
        <v>191</v>
      </c>
      <c r="D27" s="52" t="s">
        <v>67</v>
      </c>
      <c r="E27" s="53">
        <v>1</v>
      </c>
      <c r="F27" s="161"/>
      <c r="G27" s="13">
        <f t="shared" si="0"/>
        <v>0</v>
      </c>
    </row>
    <row r="28" spans="1:11" ht="105.75" thickBot="1">
      <c r="A28" s="22">
        <v>2</v>
      </c>
      <c r="B28" s="51" t="s">
        <v>70</v>
      </c>
      <c r="C28" s="118" t="s">
        <v>61</v>
      </c>
      <c r="D28" s="52" t="s">
        <v>68</v>
      </c>
      <c r="E28" s="53">
        <v>45</v>
      </c>
      <c r="F28" s="161"/>
      <c r="G28" s="13">
        <f t="shared" si="0"/>
        <v>0</v>
      </c>
    </row>
    <row r="29" spans="1:11" ht="43.15" customHeight="1" thickBot="1">
      <c r="A29" s="22">
        <v>3</v>
      </c>
      <c r="B29" s="51" t="s">
        <v>71</v>
      </c>
      <c r="C29" s="118" t="s">
        <v>62</v>
      </c>
      <c r="D29" s="52" t="s">
        <v>67</v>
      </c>
      <c r="E29" s="53">
        <v>1</v>
      </c>
      <c r="F29" s="161"/>
      <c r="G29" s="13">
        <f t="shared" si="0"/>
        <v>0</v>
      </c>
    </row>
    <row r="30" spans="1:11" ht="47.25" thickBot="1">
      <c r="A30" s="22">
        <v>4</v>
      </c>
      <c r="B30" s="51" t="s">
        <v>72</v>
      </c>
      <c r="C30" s="118" t="s">
        <v>63</v>
      </c>
      <c r="D30" s="52" t="s">
        <v>68</v>
      </c>
      <c r="E30" s="53">
        <v>65</v>
      </c>
      <c r="F30" s="161"/>
      <c r="G30" s="13">
        <f t="shared" si="0"/>
        <v>0</v>
      </c>
    </row>
    <row r="31" spans="1:11" ht="70.5" thickBot="1">
      <c r="A31" s="22">
        <v>5</v>
      </c>
      <c r="B31" s="51" t="s">
        <v>73</v>
      </c>
      <c r="C31" s="118" t="s">
        <v>64</v>
      </c>
      <c r="D31" s="52" t="s">
        <v>67</v>
      </c>
      <c r="E31" s="53">
        <v>9</v>
      </c>
      <c r="F31" s="161"/>
      <c r="G31" s="13">
        <f t="shared" si="0"/>
        <v>0</v>
      </c>
    </row>
    <row r="32" spans="1:11" ht="237.75" customHeight="1" thickBot="1">
      <c r="A32" s="22">
        <v>9</v>
      </c>
      <c r="B32" s="51" t="s">
        <v>74</v>
      </c>
      <c r="C32" s="118" t="s">
        <v>65</v>
      </c>
      <c r="D32" s="52" t="s">
        <v>67</v>
      </c>
      <c r="E32" s="53">
        <v>1</v>
      </c>
      <c r="F32" s="161"/>
      <c r="G32" s="13">
        <f t="shared" si="0"/>
        <v>0</v>
      </c>
    </row>
    <row r="33" spans="1:7" ht="54.75" customHeight="1" thickBot="1">
      <c r="A33" s="249" t="s">
        <v>251</v>
      </c>
      <c r="B33" s="250"/>
      <c r="C33" s="250"/>
      <c r="D33" s="155">
        <f>SUM(G27:G32)</f>
        <v>0</v>
      </c>
      <c r="E33" s="156"/>
      <c r="F33" s="162"/>
      <c r="G33" s="157"/>
    </row>
    <row r="34" spans="1:7" ht="53.25" customHeight="1" thickBot="1">
      <c r="A34" s="22"/>
      <c r="B34" s="23" t="s">
        <v>148</v>
      </c>
      <c r="C34" s="24" t="s">
        <v>149</v>
      </c>
      <c r="D34" s="95"/>
      <c r="E34" s="96"/>
      <c r="F34" s="163"/>
      <c r="G34" s="97"/>
    </row>
    <row r="35" spans="1:7" ht="271.89999999999998" customHeight="1" thickBot="1">
      <c r="A35" s="22">
        <v>1</v>
      </c>
      <c r="B35" s="51" t="s">
        <v>47</v>
      </c>
      <c r="C35" s="118" t="s">
        <v>288</v>
      </c>
      <c r="D35" s="52" t="s">
        <v>49</v>
      </c>
      <c r="E35" s="53">
        <v>2</v>
      </c>
      <c r="F35" s="161"/>
      <c r="G35" s="13">
        <f t="shared" si="0"/>
        <v>0</v>
      </c>
    </row>
    <row r="36" spans="1:7" ht="27" thickBot="1">
      <c r="A36" s="22">
        <v>2</v>
      </c>
      <c r="B36" s="51" t="s">
        <v>50</v>
      </c>
      <c r="C36" s="119" t="s">
        <v>51</v>
      </c>
      <c r="D36" s="52" t="s">
        <v>49</v>
      </c>
      <c r="E36" s="53">
        <v>6</v>
      </c>
      <c r="F36" s="161"/>
      <c r="G36" s="13">
        <f t="shared" si="0"/>
        <v>0</v>
      </c>
    </row>
    <row r="37" spans="1:7" ht="27" thickBot="1">
      <c r="A37" s="22">
        <v>3</v>
      </c>
      <c r="B37" s="51" t="s">
        <v>52</v>
      </c>
      <c r="C37" s="119" t="s">
        <v>53</v>
      </c>
      <c r="D37" s="52" t="s">
        <v>49</v>
      </c>
      <c r="E37" s="53">
        <v>6</v>
      </c>
      <c r="F37" s="161"/>
      <c r="G37" s="13">
        <f t="shared" si="0"/>
        <v>0</v>
      </c>
    </row>
    <row r="38" spans="1:7" ht="294.75" thickBot="1">
      <c r="A38" s="22">
        <v>4</v>
      </c>
      <c r="B38" s="51" t="s">
        <v>54</v>
      </c>
      <c r="C38" s="118" t="s">
        <v>289</v>
      </c>
      <c r="D38" s="52" t="s">
        <v>49</v>
      </c>
      <c r="E38" s="53">
        <v>2</v>
      </c>
      <c r="F38" s="161"/>
      <c r="G38" s="13">
        <f t="shared" si="0"/>
        <v>0</v>
      </c>
    </row>
    <row r="39" spans="1:7" ht="295.5" customHeight="1" thickBot="1">
      <c r="A39" s="22">
        <v>5</v>
      </c>
      <c r="B39" s="3" t="s">
        <v>164</v>
      </c>
      <c r="C39" s="117" t="s">
        <v>271</v>
      </c>
      <c r="D39" s="9" t="s">
        <v>49</v>
      </c>
      <c r="E39" s="13">
        <v>1</v>
      </c>
      <c r="F39" s="161"/>
      <c r="G39" s="13">
        <f t="shared" si="0"/>
        <v>0</v>
      </c>
    </row>
    <row r="40" spans="1:7" ht="54.75" customHeight="1" thickBot="1">
      <c r="A40" s="249" t="s">
        <v>251</v>
      </c>
      <c r="B40" s="250"/>
      <c r="C40" s="251"/>
      <c r="D40" s="155">
        <f>SUM(G35:G39)</f>
        <v>0</v>
      </c>
      <c r="E40" s="156"/>
      <c r="F40" s="162"/>
      <c r="G40" s="157"/>
    </row>
    <row r="41" spans="1:7" ht="48.75" customHeight="1" thickBot="1">
      <c r="A41" s="28"/>
      <c r="B41" s="247" t="s">
        <v>0</v>
      </c>
      <c r="C41" s="248"/>
      <c r="D41" s="252">
        <f>D40+D33+D25+D17</f>
        <v>0</v>
      </c>
      <c r="E41" s="253"/>
      <c r="F41" s="253"/>
      <c r="G41" s="254"/>
    </row>
  </sheetData>
  <sheetProtection algorithmName="SHA-512" hashValue="+aP7aRoSReRXDz1ICxyEV9OhGjJuesLp08q43Tc6LTQnkwRIt3yT2NkbGpIxGQGxC+5aQlQsIqgdJgD+mQKHkQ==" saltValue="8AGcUxSoshYw2lJb6WLy5g==" spinCount="100000" sheet="1" formatCells="0" formatColumns="0" formatRows="0" insertColumns="0" insertRows="0" insertHyperlinks="0" deleteColumns="0" deleteRows="0" sort="0" autoFilter="0" pivotTables="0"/>
  <mergeCells count="8">
    <mergeCell ref="A1:G1"/>
    <mergeCell ref="A2:G2"/>
    <mergeCell ref="B41:C41"/>
    <mergeCell ref="A17:C17"/>
    <mergeCell ref="A25:C25"/>
    <mergeCell ref="A33:C33"/>
    <mergeCell ref="A40:C40"/>
    <mergeCell ref="D41:G41"/>
  </mergeCells>
  <pageMargins left="0.7" right="0.7" top="0.75" bottom="0.75" header="0.3" footer="0.3"/>
  <pageSetup scale="34" fitToHeight="0" orientation="portrait" verticalDpi="1200" r:id="rId1"/>
  <headerFooter>
    <oddFooter>&amp;C&amp;"-,Bold"&amp;16Page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G35"/>
  <sheetViews>
    <sheetView view="pageBreakPreview" topLeftCell="B16" zoomScale="55" zoomScaleNormal="60" zoomScaleSheetLayoutView="55" workbookViewId="0">
      <selection activeCell="B20" sqref="B20"/>
    </sheetView>
  </sheetViews>
  <sheetFormatPr defaultRowHeight="15"/>
  <cols>
    <col min="1" max="1" width="22.7109375" customWidth="1"/>
    <col min="2" max="2" width="146" customWidth="1"/>
    <col min="3" max="3" width="137" customWidth="1"/>
    <col min="4" max="4" width="14.140625" customWidth="1"/>
    <col min="5" max="5" width="13.42578125" bestFit="1" customWidth="1"/>
    <col min="6" max="6" width="15.85546875" customWidth="1"/>
    <col min="7" max="7" width="20.28515625" customWidth="1"/>
  </cols>
  <sheetData>
    <row r="1" spans="1:7" ht="93.75" customHeight="1">
      <c r="A1" s="244"/>
      <c r="B1" s="244"/>
      <c r="C1" s="244"/>
      <c r="D1" s="244"/>
      <c r="E1" s="244"/>
      <c r="F1" s="244"/>
      <c r="G1" s="244"/>
    </row>
    <row r="2" spans="1:7" ht="103.5" customHeight="1" thickBot="1">
      <c r="A2" s="245" t="s">
        <v>226</v>
      </c>
      <c r="B2" s="246"/>
      <c r="C2" s="246"/>
      <c r="D2" s="246"/>
      <c r="E2" s="246"/>
      <c r="F2" s="246"/>
      <c r="G2" s="246"/>
    </row>
    <row r="3" spans="1:7" ht="48" customHeight="1" thickBot="1">
      <c r="A3" s="18" t="s">
        <v>7</v>
      </c>
      <c r="B3" s="19" t="s">
        <v>5</v>
      </c>
      <c r="C3" s="19" t="s">
        <v>6</v>
      </c>
      <c r="D3" s="20" t="s">
        <v>1</v>
      </c>
      <c r="E3" s="20" t="s">
        <v>4</v>
      </c>
      <c r="F3" s="20" t="s">
        <v>2</v>
      </c>
      <c r="G3" s="20" t="s">
        <v>3</v>
      </c>
    </row>
    <row r="4" spans="1:7" ht="136.5" customHeight="1" thickBot="1">
      <c r="A4" s="21"/>
      <c r="B4" s="2" t="s">
        <v>55</v>
      </c>
      <c r="C4" s="6" t="s">
        <v>43</v>
      </c>
      <c r="D4" s="1"/>
      <c r="E4" s="1"/>
      <c r="F4" s="158"/>
      <c r="G4" s="1"/>
    </row>
    <row r="5" spans="1:7" ht="47.25" customHeight="1" thickBot="1">
      <c r="A5" s="22"/>
      <c r="B5" s="23" t="s">
        <v>81</v>
      </c>
      <c r="C5" s="24" t="s">
        <v>80</v>
      </c>
      <c r="D5" s="25"/>
      <c r="E5" s="26"/>
      <c r="F5" s="159"/>
      <c r="G5" s="27"/>
    </row>
    <row r="6" spans="1:7" ht="129" thickBot="1">
      <c r="A6" s="22">
        <v>1</v>
      </c>
      <c r="B6" s="3" t="s">
        <v>130</v>
      </c>
      <c r="C6" s="3" t="s">
        <v>174</v>
      </c>
      <c r="D6" s="7" t="s">
        <v>79</v>
      </c>
      <c r="E6" s="12">
        <v>6</v>
      </c>
      <c r="F6" s="161"/>
      <c r="G6" s="13">
        <f t="shared" ref="G6:G31" si="0">E6*F6</f>
        <v>0</v>
      </c>
    </row>
    <row r="7" spans="1:7" ht="126.75" thickBot="1">
      <c r="A7" s="22">
        <v>2</v>
      </c>
      <c r="B7" s="3" t="s">
        <v>187</v>
      </c>
      <c r="C7" s="3" t="s">
        <v>186</v>
      </c>
      <c r="D7" s="7" t="s">
        <v>131</v>
      </c>
      <c r="E7" s="12">
        <f>1.5*4*0.4</f>
        <v>2.4000000000000004</v>
      </c>
      <c r="F7" s="161"/>
      <c r="G7" s="13">
        <f t="shared" si="0"/>
        <v>0</v>
      </c>
    </row>
    <row r="8" spans="1:7" ht="126.75" thickBot="1">
      <c r="A8" s="22">
        <v>3</v>
      </c>
      <c r="B8" s="3" t="s">
        <v>84</v>
      </c>
      <c r="C8" s="3" t="s">
        <v>83</v>
      </c>
      <c r="D8" s="7" t="s">
        <v>77</v>
      </c>
      <c r="E8" s="12">
        <f>4*2</f>
        <v>8</v>
      </c>
      <c r="F8" s="161"/>
      <c r="G8" s="13">
        <f t="shared" si="0"/>
        <v>0</v>
      </c>
    </row>
    <row r="9" spans="1:7" ht="210.75" thickBot="1">
      <c r="A9" s="22">
        <v>4</v>
      </c>
      <c r="B9" s="3" t="s">
        <v>86</v>
      </c>
      <c r="C9" s="3" t="s">
        <v>85</v>
      </c>
      <c r="D9" s="7" t="s">
        <v>78</v>
      </c>
      <c r="E9" s="12">
        <v>1</v>
      </c>
      <c r="F9" s="161"/>
      <c r="G9" s="13">
        <f t="shared" si="0"/>
        <v>0</v>
      </c>
    </row>
    <row r="10" spans="1:7" ht="231.75" thickBot="1">
      <c r="A10" s="22">
        <v>5</v>
      </c>
      <c r="B10" s="3" t="s">
        <v>82</v>
      </c>
      <c r="C10" s="3" t="s">
        <v>127</v>
      </c>
      <c r="D10" s="7" t="s">
        <v>79</v>
      </c>
      <c r="E10" s="12">
        <v>140</v>
      </c>
      <c r="F10" s="161"/>
      <c r="G10" s="13">
        <f t="shared" si="0"/>
        <v>0</v>
      </c>
    </row>
    <row r="11" spans="1:7" ht="126.75" thickBot="1">
      <c r="A11" s="22">
        <v>6</v>
      </c>
      <c r="B11" s="3" t="s">
        <v>154</v>
      </c>
      <c r="C11" s="3" t="s">
        <v>155</v>
      </c>
      <c r="D11" s="7" t="s">
        <v>125</v>
      </c>
      <c r="E11" s="12">
        <v>2</v>
      </c>
      <c r="F11" s="161"/>
      <c r="G11" s="13">
        <f t="shared" si="0"/>
        <v>0</v>
      </c>
    </row>
    <row r="12" spans="1:7" ht="54.75" customHeight="1" thickBot="1">
      <c r="A12" s="249" t="s">
        <v>251</v>
      </c>
      <c r="B12" s="250"/>
      <c r="C12" s="250"/>
      <c r="D12" s="155">
        <f>SUM(G6:G11)</f>
        <v>0</v>
      </c>
      <c r="E12" s="156"/>
      <c r="F12" s="156"/>
      <c r="G12" s="157"/>
    </row>
    <row r="13" spans="1:7" ht="53.25" customHeight="1" thickBot="1">
      <c r="A13" s="22"/>
      <c r="B13" s="23" t="s">
        <v>153</v>
      </c>
      <c r="C13" s="24" t="s">
        <v>147</v>
      </c>
      <c r="D13" s="95"/>
      <c r="E13" s="96"/>
      <c r="F13" s="163"/>
      <c r="G13" s="97"/>
    </row>
    <row r="14" spans="1:7" ht="189.75" thickBot="1">
      <c r="A14" s="22">
        <v>1</v>
      </c>
      <c r="B14" s="3" t="s">
        <v>185</v>
      </c>
      <c r="C14" s="3" t="s">
        <v>184</v>
      </c>
      <c r="D14" s="7" t="s">
        <v>67</v>
      </c>
      <c r="E14" s="12">
        <v>1</v>
      </c>
      <c r="F14" s="161"/>
      <c r="G14" s="13">
        <f>E14*F14</f>
        <v>0</v>
      </c>
    </row>
    <row r="15" spans="1:7" ht="105.75" thickBot="1">
      <c r="A15" s="22">
        <v>2</v>
      </c>
      <c r="B15" s="3" t="s">
        <v>70</v>
      </c>
      <c r="C15" s="3" t="s">
        <v>61</v>
      </c>
      <c r="D15" s="7" t="s">
        <v>68</v>
      </c>
      <c r="E15" s="12">
        <v>15</v>
      </c>
      <c r="F15" s="161"/>
      <c r="G15" s="13">
        <f>E15*F15</f>
        <v>0</v>
      </c>
    </row>
    <row r="16" spans="1:7" ht="24" thickBot="1">
      <c r="A16" s="22">
        <v>3</v>
      </c>
      <c r="B16" s="3" t="s">
        <v>71</v>
      </c>
      <c r="C16" s="3" t="s">
        <v>62</v>
      </c>
      <c r="D16" s="7" t="s">
        <v>67</v>
      </c>
      <c r="E16" s="12">
        <v>1</v>
      </c>
      <c r="F16" s="161"/>
      <c r="G16" s="13">
        <f>E16*F16</f>
        <v>0</v>
      </c>
    </row>
    <row r="17" spans="1:7" ht="47.25" thickBot="1">
      <c r="A17" s="22">
        <v>4</v>
      </c>
      <c r="B17" s="3" t="s">
        <v>72</v>
      </c>
      <c r="C17" s="3" t="s">
        <v>63</v>
      </c>
      <c r="D17" s="7" t="s">
        <v>68</v>
      </c>
      <c r="E17" s="12">
        <v>15</v>
      </c>
      <c r="F17" s="161"/>
      <c r="G17" s="13">
        <f>E17*F17</f>
        <v>0</v>
      </c>
    </row>
    <row r="18" spans="1:7" ht="63.75" thickBot="1">
      <c r="A18" s="22">
        <v>5</v>
      </c>
      <c r="B18" s="3" t="s">
        <v>73</v>
      </c>
      <c r="C18" s="3" t="s">
        <v>64</v>
      </c>
      <c r="D18" s="7" t="s">
        <v>67</v>
      </c>
      <c r="E18" s="12">
        <v>9</v>
      </c>
      <c r="F18" s="161"/>
      <c r="G18" s="13">
        <f t="shared" si="0"/>
        <v>0</v>
      </c>
    </row>
    <row r="19" spans="1:7" ht="189.75" thickBot="1">
      <c r="A19" s="22">
        <v>6</v>
      </c>
      <c r="B19" s="3" t="s">
        <v>332</v>
      </c>
      <c r="C19" s="3" t="s">
        <v>329</v>
      </c>
      <c r="D19" s="7" t="s">
        <v>330</v>
      </c>
      <c r="E19" s="12">
        <v>2500</v>
      </c>
      <c r="F19" s="161"/>
      <c r="G19" s="13">
        <f t="shared" si="0"/>
        <v>0</v>
      </c>
    </row>
    <row r="20" spans="1:7" ht="210.75" thickBot="1">
      <c r="A20" s="22">
        <v>7</v>
      </c>
      <c r="B20" s="3" t="s">
        <v>88</v>
      </c>
      <c r="C20" s="3" t="s">
        <v>89</v>
      </c>
      <c r="D20" s="7" t="s">
        <v>46</v>
      </c>
      <c r="E20" s="12">
        <v>1</v>
      </c>
      <c r="F20" s="161"/>
      <c r="G20" s="13">
        <f t="shared" si="0"/>
        <v>0</v>
      </c>
    </row>
    <row r="21" spans="1:7" ht="105.75" thickBot="1">
      <c r="A21" s="22">
        <v>8</v>
      </c>
      <c r="B21" s="3" t="s">
        <v>173</v>
      </c>
      <c r="C21" s="3" t="s">
        <v>172</v>
      </c>
      <c r="D21" s="7" t="s">
        <v>68</v>
      </c>
      <c r="E21" s="12">
        <v>6</v>
      </c>
      <c r="F21" s="161"/>
      <c r="G21" s="13">
        <f t="shared" si="0"/>
        <v>0</v>
      </c>
    </row>
    <row r="22" spans="1:7" ht="210.75" thickBot="1">
      <c r="A22" s="22">
        <v>9</v>
      </c>
      <c r="B22" s="3" t="s">
        <v>74</v>
      </c>
      <c r="C22" s="3" t="s">
        <v>65</v>
      </c>
      <c r="D22" s="7" t="s">
        <v>67</v>
      </c>
      <c r="E22" s="12">
        <v>1</v>
      </c>
      <c r="F22" s="161"/>
      <c r="G22" s="13">
        <f t="shared" si="0"/>
        <v>0</v>
      </c>
    </row>
    <row r="23" spans="1:7" ht="189.75" thickBot="1">
      <c r="A23" s="22">
        <v>10</v>
      </c>
      <c r="B23" s="3" t="s">
        <v>75</v>
      </c>
      <c r="C23" s="3" t="s">
        <v>66</v>
      </c>
      <c r="D23" s="7" t="s">
        <v>69</v>
      </c>
      <c r="E23" s="12">
        <v>1</v>
      </c>
      <c r="F23" s="161"/>
      <c r="G23" s="13">
        <f t="shared" si="0"/>
        <v>0</v>
      </c>
    </row>
    <row r="24" spans="1:7" ht="409.6" thickBot="1">
      <c r="A24" s="22">
        <v>11</v>
      </c>
      <c r="B24" s="3" t="s">
        <v>145</v>
      </c>
      <c r="C24" s="3" t="s">
        <v>146</v>
      </c>
      <c r="D24" s="7" t="s">
        <v>17</v>
      </c>
      <c r="E24" s="12">
        <v>21</v>
      </c>
      <c r="F24" s="161"/>
      <c r="G24" s="13">
        <f t="shared" si="0"/>
        <v>0</v>
      </c>
    </row>
    <row r="25" spans="1:7" ht="54.75" customHeight="1" thickBot="1">
      <c r="A25" s="249" t="s">
        <v>251</v>
      </c>
      <c r="B25" s="250"/>
      <c r="C25" s="250"/>
      <c r="D25" s="155">
        <f>SUM(G14:G24)</f>
        <v>0</v>
      </c>
      <c r="E25" s="156"/>
      <c r="F25" s="156"/>
      <c r="G25" s="157"/>
    </row>
    <row r="26" spans="1:7" ht="53.25" customHeight="1" thickBot="1">
      <c r="A26" s="22"/>
      <c r="B26" s="23" t="s">
        <v>148</v>
      </c>
      <c r="C26" s="24" t="s">
        <v>149</v>
      </c>
      <c r="D26" s="95"/>
      <c r="E26" s="96"/>
      <c r="F26" s="163"/>
      <c r="G26" s="97"/>
    </row>
    <row r="27" spans="1:7" ht="267.75" customHeight="1" thickBot="1">
      <c r="A27" s="22">
        <v>1</v>
      </c>
      <c r="B27" s="3" t="s">
        <v>47</v>
      </c>
      <c r="C27" s="3" t="s">
        <v>152</v>
      </c>
      <c r="D27" s="7" t="s">
        <v>49</v>
      </c>
      <c r="E27" s="12">
        <v>4</v>
      </c>
      <c r="F27" s="161"/>
      <c r="G27" s="13">
        <f t="shared" si="0"/>
        <v>0</v>
      </c>
    </row>
    <row r="28" spans="1:7" ht="24" thickBot="1">
      <c r="A28" s="22">
        <v>2</v>
      </c>
      <c r="B28" s="3" t="s">
        <v>50</v>
      </c>
      <c r="C28" s="3" t="s">
        <v>51</v>
      </c>
      <c r="D28" s="7" t="s">
        <v>49</v>
      </c>
      <c r="E28" s="12">
        <v>12</v>
      </c>
      <c r="F28" s="161"/>
      <c r="G28" s="13">
        <f t="shared" si="0"/>
        <v>0</v>
      </c>
    </row>
    <row r="29" spans="1:7" ht="24" thickBot="1">
      <c r="A29" s="22">
        <v>3</v>
      </c>
      <c r="B29" s="3" t="s">
        <v>52</v>
      </c>
      <c r="C29" s="3" t="s">
        <v>53</v>
      </c>
      <c r="D29" s="7" t="s">
        <v>49</v>
      </c>
      <c r="E29" s="12">
        <v>12</v>
      </c>
      <c r="F29" s="161"/>
      <c r="G29" s="13">
        <f t="shared" si="0"/>
        <v>0</v>
      </c>
    </row>
    <row r="30" spans="1:7" ht="294.75" thickBot="1">
      <c r="A30" s="22">
        <v>4</v>
      </c>
      <c r="B30" s="3" t="s">
        <v>54</v>
      </c>
      <c r="C30" s="3" t="s">
        <v>87</v>
      </c>
      <c r="D30" s="7" t="s">
        <v>49</v>
      </c>
      <c r="E30" s="12">
        <v>4</v>
      </c>
      <c r="F30" s="161"/>
      <c r="G30" s="13">
        <f t="shared" si="0"/>
        <v>0</v>
      </c>
    </row>
    <row r="31" spans="1:7" ht="231.75" thickBot="1">
      <c r="A31" s="22">
        <v>5</v>
      </c>
      <c r="B31" s="3" t="s">
        <v>151</v>
      </c>
      <c r="C31" s="3" t="s">
        <v>150</v>
      </c>
      <c r="D31" s="7" t="s">
        <v>49</v>
      </c>
      <c r="E31" s="12">
        <v>1</v>
      </c>
      <c r="F31" s="161"/>
      <c r="G31" s="13">
        <f t="shared" si="0"/>
        <v>0</v>
      </c>
    </row>
    <row r="32" spans="1:7" ht="54.75" customHeight="1" thickBot="1">
      <c r="A32" s="249" t="s">
        <v>251</v>
      </c>
      <c r="B32" s="250"/>
      <c r="C32" s="250"/>
      <c r="D32" s="155">
        <f>SUM(G27:G31)</f>
        <v>0</v>
      </c>
      <c r="E32" s="156"/>
      <c r="F32" s="156"/>
      <c r="G32" s="157"/>
    </row>
    <row r="33" spans="1:7" ht="66" customHeight="1" thickBot="1">
      <c r="A33" s="123"/>
      <c r="B33" s="247" t="s">
        <v>0</v>
      </c>
      <c r="C33" s="255"/>
      <c r="D33" s="256">
        <f>D32+D25+D12</f>
        <v>0</v>
      </c>
      <c r="E33" s="253"/>
      <c r="F33" s="253"/>
      <c r="G33" s="254"/>
    </row>
    <row r="35" spans="1:7" ht="23.25">
      <c r="G35" s="45"/>
    </row>
  </sheetData>
  <sheetProtection formatCells="0" formatColumns="0" formatRows="0" insertColumns="0" insertRows="0" insertHyperlinks="0" deleteColumns="0" deleteRows="0" sort="0" autoFilter="0" pivotTables="0"/>
  <mergeCells count="7">
    <mergeCell ref="A1:G1"/>
    <mergeCell ref="A2:G2"/>
    <mergeCell ref="B33:C33"/>
    <mergeCell ref="A12:C12"/>
    <mergeCell ref="A25:C25"/>
    <mergeCell ref="A32:C32"/>
    <mergeCell ref="D33:G33"/>
  </mergeCells>
  <pageMargins left="0.7" right="0.7" top="0.75" bottom="0.75" header="0.3" footer="0.3"/>
  <pageSetup scale="24" orientation="portrait" verticalDpi="1200" r:id="rId1"/>
  <headerFooter>
    <oddFooter>&amp;C&amp;"-,Bold"&amp;18Page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G27"/>
  <sheetViews>
    <sheetView tabSelected="1" view="pageBreakPreview" zoomScale="55" zoomScaleNormal="60" zoomScaleSheetLayoutView="55" workbookViewId="0">
      <selection activeCell="C18" sqref="C18"/>
    </sheetView>
  </sheetViews>
  <sheetFormatPr defaultRowHeight="15"/>
  <cols>
    <col min="1" max="1" width="24.140625" customWidth="1"/>
    <col min="2" max="2" width="146" customWidth="1"/>
    <col min="3" max="3" width="137" customWidth="1"/>
    <col min="4" max="4" width="19.140625" customWidth="1"/>
    <col min="5" max="5" width="13.42578125" bestFit="1" customWidth="1"/>
    <col min="6" max="6" width="15.85546875" customWidth="1"/>
    <col min="7" max="7" width="20.28515625" customWidth="1"/>
  </cols>
  <sheetData>
    <row r="1" spans="1:7" ht="93.75" customHeight="1">
      <c r="A1" s="244"/>
      <c r="B1" s="244"/>
      <c r="C1" s="244"/>
      <c r="D1" s="244"/>
      <c r="E1" s="244"/>
      <c r="F1" s="244"/>
      <c r="G1" s="244"/>
    </row>
    <row r="2" spans="1:7" ht="103.5" customHeight="1" thickBot="1">
      <c r="A2" s="245" t="s">
        <v>206</v>
      </c>
      <c r="B2" s="246"/>
      <c r="C2" s="246"/>
      <c r="D2" s="246"/>
      <c r="E2" s="246"/>
      <c r="F2" s="246"/>
      <c r="G2" s="246"/>
    </row>
    <row r="3" spans="1:7" ht="48" customHeight="1" thickBot="1">
      <c r="A3" s="18" t="s">
        <v>7</v>
      </c>
      <c r="B3" s="19" t="s">
        <v>5</v>
      </c>
      <c r="C3" s="19" t="s">
        <v>6</v>
      </c>
      <c r="D3" s="20" t="s">
        <v>1</v>
      </c>
      <c r="E3" s="20" t="s">
        <v>4</v>
      </c>
      <c r="F3" s="20" t="s">
        <v>2</v>
      </c>
      <c r="G3" s="20" t="s">
        <v>3</v>
      </c>
    </row>
    <row r="4" spans="1:7" ht="136.5" customHeight="1" thickBot="1">
      <c r="A4" s="21"/>
      <c r="B4" s="2" t="s">
        <v>55</v>
      </c>
      <c r="C4" s="6" t="s">
        <v>43</v>
      </c>
      <c r="D4" s="1"/>
      <c r="E4" s="1"/>
      <c r="F4" s="1"/>
      <c r="G4" s="1"/>
    </row>
    <row r="5" spans="1:7" ht="47.25" customHeight="1" thickBot="1">
      <c r="A5" s="22"/>
      <c r="B5" s="23" t="s">
        <v>81</v>
      </c>
      <c r="C5" s="24" t="s">
        <v>80</v>
      </c>
      <c r="D5" s="25"/>
      <c r="E5" s="26"/>
      <c r="F5" s="27"/>
      <c r="G5" s="27"/>
    </row>
    <row r="6" spans="1:7" ht="129" thickBot="1">
      <c r="A6" s="22">
        <v>1</v>
      </c>
      <c r="B6" s="3" t="s">
        <v>95</v>
      </c>
      <c r="C6" s="3" t="s">
        <v>175</v>
      </c>
      <c r="D6" s="7" t="s">
        <v>79</v>
      </c>
      <c r="E6" s="12">
        <v>3</v>
      </c>
      <c r="F6" s="161"/>
      <c r="G6" s="13">
        <f t="shared" ref="G6:G22" si="0">E6*F6</f>
        <v>0</v>
      </c>
    </row>
    <row r="7" spans="1:7" ht="126.75" thickBot="1">
      <c r="A7" s="22">
        <v>2</v>
      </c>
      <c r="B7" s="3" t="s">
        <v>187</v>
      </c>
      <c r="C7" s="3" t="s">
        <v>186</v>
      </c>
      <c r="D7" s="7" t="s">
        <v>76</v>
      </c>
      <c r="E7" s="12">
        <f>4*1.5*0.4</f>
        <v>2.4000000000000004</v>
      </c>
      <c r="F7" s="161"/>
      <c r="G7" s="13">
        <f t="shared" si="0"/>
        <v>0</v>
      </c>
    </row>
    <row r="8" spans="1:7" ht="126.75" thickBot="1">
      <c r="A8" s="22">
        <v>3</v>
      </c>
      <c r="B8" s="3" t="s">
        <v>84</v>
      </c>
      <c r="C8" s="3" t="s">
        <v>83</v>
      </c>
      <c r="D8" s="7" t="s">
        <v>77</v>
      </c>
      <c r="E8" s="12">
        <v>4</v>
      </c>
      <c r="F8" s="161"/>
      <c r="G8" s="13">
        <f t="shared" si="0"/>
        <v>0</v>
      </c>
    </row>
    <row r="9" spans="1:7" ht="210.75" thickBot="1">
      <c r="A9" s="22">
        <v>4</v>
      </c>
      <c r="B9" s="3" t="s">
        <v>86</v>
      </c>
      <c r="C9" s="3" t="s">
        <v>85</v>
      </c>
      <c r="D9" s="7" t="s">
        <v>78</v>
      </c>
      <c r="E9" s="12">
        <v>1</v>
      </c>
      <c r="F9" s="161"/>
      <c r="G9" s="13">
        <f t="shared" si="0"/>
        <v>0</v>
      </c>
    </row>
    <row r="10" spans="1:7" ht="231.75" thickBot="1">
      <c r="A10" s="22">
        <v>5</v>
      </c>
      <c r="B10" s="3" t="s">
        <v>82</v>
      </c>
      <c r="C10" s="3" t="s">
        <v>127</v>
      </c>
      <c r="D10" s="7" t="s">
        <v>79</v>
      </c>
      <c r="E10" s="12">
        <v>30</v>
      </c>
      <c r="F10" s="161"/>
      <c r="G10" s="13">
        <f t="shared" si="0"/>
        <v>0</v>
      </c>
    </row>
    <row r="11" spans="1:7" ht="54.75" customHeight="1" thickBot="1">
      <c r="A11" s="249" t="s">
        <v>251</v>
      </c>
      <c r="B11" s="250"/>
      <c r="C11" s="250"/>
      <c r="D11" s="155">
        <f>SUM(G6:G10)</f>
        <v>0</v>
      </c>
      <c r="E11" s="156"/>
      <c r="F11" s="162"/>
      <c r="G11" s="157"/>
    </row>
    <row r="12" spans="1:7" ht="53.25" customHeight="1" thickBot="1">
      <c r="A12" s="22"/>
      <c r="B12" s="23" t="s">
        <v>171</v>
      </c>
      <c r="C12" s="24" t="s">
        <v>147</v>
      </c>
      <c r="D12" s="95"/>
      <c r="E12" s="96"/>
      <c r="F12" s="163"/>
      <c r="G12" s="97"/>
    </row>
    <row r="13" spans="1:7" ht="189.75" thickBot="1">
      <c r="A13" s="22">
        <v>1</v>
      </c>
      <c r="B13" s="3" t="s">
        <v>94</v>
      </c>
      <c r="C13" s="3" t="s">
        <v>93</v>
      </c>
      <c r="D13" s="7" t="s">
        <v>67</v>
      </c>
      <c r="E13" s="12">
        <v>1</v>
      </c>
      <c r="F13" s="161"/>
      <c r="G13" s="13">
        <f t="shared" si="0"/>
        <v>0</v>
      </c>
    </row>
    <row r="14" spans="1:7" ht="105.75" thickBot="1">
      <c r="A14" s="22">
        <v>2</v>
      </c>
      <c r="B14" s="3" t="s">
        <v>70</v>
      </c>
      <c r="C14" s="3" t="s">
        <v>61</v>
      </c>
      <c r="D14" s="7" t="s">
        <v>68</v>
      </c>
      <c r="E14" s="12">
        <v>10</v>
      </c>
      <c r="F14" s="161"/>
      <c r="G14" s="13">
        <f t="shared" si="0"/>
        <v>0</v>
      </c>
    </row>
    <row r="15" spans="1:7" ht="24" thickBot="1">
      <c r="A15" s="22">
        <v>3</v>
      </c>
      <c r="B15" s="3" t="s">
        <v>71</v>
      </c>
      <c r="C15" s="3" t="s">
        <v>62</v>
      </c>
      <c r="D15" s="7" t="s">
        <v>67</v>
      </c>
      <c r="E15" s="12">
        <v>1</v>
      </c>
      <c r="F15" s="161"/>
      <c r="G15" s="13">
        <f t="shared" si="0"/>
        <v>0</v>
      </c>
    </row>
    <row r="16" spans="1:7" ht="47.25" thickBot="1">
      <c r="A16" s="22">
        <v>4</v>
      </c>
      <c r="B16" s="3" t="s">
        <v>72</v>
      </c>
      <c r="C16" s="3" t="s">
        <v>63</v>
      </c>
      <c r="D16" s="7" t="s">
        <v>68</v>
      </c>
      <c r="E16" s="12">
        <v>10</v>
      </c>
      <c r="F16" s="161"/>
      <c r="G16" s="13">
        <f t="shared" si="0"/>
        <v>0</v>
      </c>
    </row>
    <row r="17" spans="1:7" ht="63.75" thickBot="1">
      <c r="A17" s="22">
        <v>5</v>
      </c>
      <c r="B17" s="3" t="s">
        <v>73</v>
      </c>
      <c r="C17" s="3" t="s">
        <v>64</v>
      </c>
      <c r="D17" s="7" t="s">
        <v>67</v>
      </c>
      <c r="E17" s="12">
        <v>2</v>
      </c>
      <c r="F17" s="161"/>
      <c r="G17" s="13">
        <f t="shared" si="0"/>
        <v>0</v>
      </c>
    </row>
    <row r="18" spans="1:7" ht="189.75" thickBot="1">
      <c r="A18" s="22">
        <v>6</v>
      </c>
      <c r="B18" s="3" t="s">
        <v>333</v>
      </c>
      <c r="C18" s="3" t="s">
        <v>331</v>
      </c>
      <c r="D18" s="7" t="s">
        <v>330</v>
      </c>
      <c r="E18" s="12">
        <v>1500</v>
      </c>
      <c r="F18" s="161"/>
      <c r="G18" s="13">
        <f t="shared" si="0"/>
        <v>0</v>
      </c>
    </row>
    <row r="19" spans="1:7" ht="210.75" thickBot="1">
      <c r="A19" s="22">
        <v>7</v>
      </c>
      <c r="B19" s="3" t="s">
        <v>88</v>
      </c>
      <c r="C19" s="3" t="s">
        <v>89</v>
      </c>
      <c r="D19" s="7" t="s">
        <v>46</v>
      </c>
      <c r="E19" s="12">
        <v>1</v>
      </c>
      <c r="F19" s="161"/>
      <c r="G19" s="13">
        <f t="shared" si="0"/>
        <v>0</v>
      </c>
    </row>
    <row r="20" spans="1:7" ht="105.75" thickBot="1">
      <c r="A20" s="22">
        <v>8</v>
      </c>
      <c r="B20" s="3" t="s">
        <v>173</v>
      </c>
      <c r="C20" s="3" t="s">
        <v>172</v>
      </c>
      <c r="D20" s="7" t="s">
        <v>68</v>
      </c>
      <c r="E20" s="12">
        <v>6</v>
      </c>
      <c r="F20" s="161"/>
      <c r="G20" s="13">
        <f t="shared" si="0"/>
        <v>0</v>
      </c>
    </row>
    <row r="21" spans="1:7" ht="210.75" thickBot="1">
      <c r="A21" s="22">
        <v>9</v>
      </c>
      <c r="B21" s="3" t="s">
        <v>74</v>
      </c>
      <c r="C21" s="3" t="s">
        <v>65</v>
      </c>
      <c r="D21" s="7" t="s">
        <v>67</v>
      </c>
      <c r="E21" s="12">
        <v>1</v>
      </c>
      <c r="F21" s="161"/>
      <c r="G21" s="13">
        <f t="shared" si="0"/>
        <v>0</v>
      </c>
    </row>
    <row r="22" spans="1:7" ht="189.75" thickBot="1">
      <c r="A22" s="22">
        <v>10</v>
      </c>
      <c r="B22" s="3" t="s">
        <v>75</v>
      </c>
      <c r="C22" s="3" t="s">
        <v>66</v>
      </c>
      <c r="D22" s="7" t="s">
        <v>69</v>
      </c>
      <c r="E22" s="12">
        <v>1</v>
      </c>
      <c r="F22" s="161"/>
      <c r="G22" s="13">
        <f t="shared" si="0"/>
        <v>0</v>
      </c>
    </row>
    <row r="23" spans="1:7" ht="54.75" customHeight="1" thickBot="1">
      <c r="A23" s="249" t="s">
        <v>251</v>
      </c>
      <c r="B23" s="250"/>
      <c r="C23" s="250"/>
      <c r="D23" s="155">
        <f>SUM(G13:G22)</f>
        <v>0</v>
      </c>
      <c r="E23" s="156"/>
      <c r="F23" s="162"/>
      <c r="G23" s="157"/>
    </row>
    <row r="24" spans="1:7" ht="66" customHeight="1" thickBot="1">
      <c r="A24" s="28"/>
      <c r="B24" s="263" t="s">
        <v>0</v>
      </c>
      <c r="C24" s="264"/>
      <c r="D24" s="265">
        <f>D23+D11</f>
        <v>0</v>
      </c>
      <c r="E24" s="266"/>
      <c r="F24" s="266"/>
      <c r="G24" s="267"/>
    </row>
    <row r="25" spans="1:7" ht="19.149999999999999" customHeight="1" thickBot="1">
      <c r="A25" s="61"/>
      <c r="B25" s="61"/>
      <c r="C25" s="61"/>
      <c r="D25" s="124"/>
      <c r="E25" s="124"/>
      <c r="F25" s="124"/>
      <c r="G25" s="124"/>
    </row>
    <row r="26" spans="1:7" s="129" customFormat="1" ht="36" customHeight="1" thickBot="1">
      <c r="A26" s="128" t="s">
        <v>294</v>
      </c>
      <c r="B26" s="128" t="s">
        <v>293</v>
      </c>
      <c r="C26" s="128" t="s">
        <v>292</v>
      </c>
      <c r="D26" s="257" t="s">
        <v>291</v>
      </c>
      <c r="E26" s="258"/>
      <c r="F26" s="258"/>
      <c r="G26" s="259"/>
    </row>
    <row r="27" spans="1:7" s="126" customFormat="1" ht="87.6" customHeight="1" thickBot="1">
      <c r="A27" s="127" t="s">
        <v>296</v>
      </c>
      <c r="B27" s="127" t="s">
        <v>295</v>
      </c>
      <c r="C27" s="125" t="s">
        <v>205</v>
      </c>
      <c r="D27" s="260">
        <v>1</v>
      </c>
      <c r="E27" s="261"/>
      <c r="F27" s="261"/>
      <c r="G27" s="262"/>
    </row>
  </sheetData>
  <sheetProtection formatCells="0" formatColumns="0" formatRows="0" insertColumns="0" insertRows="0" insertHyperlinks="0" deleteColumns="0" deleteRows="0" sort="0" autoFilter="0" pivotTables="0"/>
  <mergeCells count="8">
    <mergeCell ref="D26:G26"/>
    <mergeCell ref="D27:G27"/>
    <mergeCell ref="A1:G1"/>
    <mergeCell ref="A2:G2"/>
    <mergeCell ref="B24:C24"/>
    <mergeCell ref="A11:C11"/>
    <mergeCell ref="A23:C23"/>
    <mergeCell ref="D24:G24"/>
  </mergeCells>
  <pageMargins left="0.7" right="0.7" top="0.75" bottom="0.75" header="0.3" footer="0.3"/>
  <pageSetup scale="22"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1:G24"/>
  <sheetViews>
    <sheetView view="pageBreakPreview" topLeftCell="A14" zoomScale="55" zoomScaleNormal="60" zoomScaleSheetLayoutView="55" workbookViewId="0">
      <selection activeCell="F16" sqref="F4:F16"/>
    </sheetView>
  </sheetViews>
  <sheetFormatPr defaultRowHeight="15"/>
  <cols>
    <col min="1" max="1" width="22.7109375" customWidth="1"/>
    <col min="2" max="2" width="123.140625" customWidth="1"/>
    <col min="3" max="3" width="117.5703125" customWidth="1"/>
    <col min="4" max="4" width="10.28515625" customWidth="1"/>
    <col min="5" max="5" width="14.42578125" customWidth="1"/>
    <col min="6" max="6" width="18.140625" customWidth="1"/>
    <col min="7" max="7" width="20.28515625" customWidth="1"/>
  </cols>
  <sheetData>
    <row r="1" spans="1:7" ht="93.75" customHeight="1">
      <c r="A1" s="244"/>
      <c r="B1" s="244"/>
      <c r="C1" s="244"/>
      <c r="D1" s="244"/>
      <c r="E1" s="244"/>
      <c r="F1" s="244"/>
      <c r="G1" s="244"/>
    </row>
    <row r="2" spans="1:7" ht="103.5" customHeight="1" thickBot="1">
      <c r="A2" s="245" t="s">
        <v>135</v>
      </c>
      <c r="B2" s="246"/>
      <c r="C2" s="246"/>
      <c r="D2" s="246"/>
      <c r="E2" s="246"/>
      <c r="F2" s="246"/>
      <c r="G2" s="246"/>
    </row>
    <row r="3" spans="1:7" ht="48" customHeight="1" thickBot="1">
      <c r="A3" s="18" t="s">
        <v>7</v>
      </c>
      <c r="B3" s="19" t="s">
        <v>5</v>
      </c>
      <c r="C3" s="19" t="s">
        <v>6</v>
      </c>
      <c r="D3" s="20" t="s">
        <v>1</v>
      </c>
      <c r="E3" s="20" t="s">
        <v>4</v>
      </c>
      <c r="F3" s="20" t="s">
        <v>2</v>
      </c>
      <c r="G3" s="20" t="s">
        <v>3</v>
      </c>
    </row>
    <row r="4" spans="1:7" ht="136.5" customHeight="1" thickBot="1">
      <c r="A4" s="21"/>
      <c r="B4" s="2" t="s">
        <v>55</v>
      </c>
      <c r="C4" s="6" t="s">
        <v>43</v>
      </c>
      <c r="D4" s="1"/>
      <c r="E4" s="1"/>
      <c r="F4" s="158"/>
      <c r="G4" s="1"/>
    </row>
    <row r="5" spans="1:7" ht="297" thickBot="1">
      <c r="A5" s="22">
        <v>1</v>
      </c>
      <c r="B5" s="164" t="s">
        <v>33</v>
      </c>
      <c r="C5" s="165" t="s">
        <v>302</v>
      </c>
      <c r="D5" s="7" t="s">
        <v>15</v>
      </c>
      <c r="E5" s="10">
        <v>45.900000000000006</v>
      </c>
      <c r="F5" s="161"/>
      <c r="G5" s="11">
        <f>E5*F5</f>
        <v>0</v>
      </c>
    </row>
    <row r="6" spans="1:7" ht="171" thickBot="1">
      <c r="A6" s="22">
        <v>2</v>
      </c>
      <c r="B6" s="3" t="s">
        <v>32</v>
      </c>
      <c r="C6" s="3" t="s">
        <v>20</v>
      </c>
      <c r="D6" s="7" t="s">
        <v>15</v>
      </c>
      <c r="E6" s="166">
        <v>1.7000000000000002</v>
      </c>
      <c r="F6" s="161"/>
      <c r="G6" s="11">
        <f t="shared" ref="G6:G16" si="0">E6*F6</f>
        <v>0</v>
      </c>
    </row>
    <row r="7" spans="1:7" ht="213" thickBot="1">
      <c r="A7" s="22">
        <v>3</v>
      </c>
      <c r="B7" s="3" t="s">
        <v>31</v>
      </c>
      <c r="C7" s="167" t="s">
        <v>9</v>
      </c>
      <c r="D7" s="8" t="s">
        <v>19</v>
      </c>
      <c r="E7" s="166">
        <v>27.200000000000003</v>
      </c>
      <c r="F7" s="161"/>
      <c r="G7" s="11">
        <f t="shared" si="0"/>
        <v>0</v>
      </c>
    </row>
    <row r="8" spans="1:7" ht="171" thickBot="1">
      <c r="A8" s="22">
        <v>4</v>
      </c>
      <c r="B8" s="3" t="s">
        <v>30</v>
      </c>
      <c r="C8" s="3" t="s">
        <v>8</v>
      </c>
      <c r="D8" s="7" t="s">
        <v>15</v>
      </c>
      <c r="E8" s="12">
        <v>3.4000000000000004</v>
      </c>
      <c r="F8" s="161"/>
      <c r="G8" s="11">
        <f t="shared" si="0"/>
        <v>0</v>
      </c>
    </row>
    <row r="9" spans="1:7" ht="129" thickBot="1">
      <c r="A9" s="22">
        <v>5</v>
      </c>
      <c r="B9" s="3" t="s">
        <v>29</v>
      </c>
      <c r="C9" s="3" t="s">
        <v>11</v>
      </c>
      <c r="D9" s="8" t="s">
        <v>19</v>
      </c>
      <c r="E9" s="12">
        <v>10.88</v>
      </c>
      <c r="F9" s="161"/>
      <c r="G9" s="11">
        <f t="shared" si="0"/>
        <v>0</v>
      </c>
    </row>
    <row r="10" spans="1:7" ht="409.6" thickBot="1">
      <c r="A10" s="22">
        <v>6</v>
      </c>
      <c r="B10" s="168" t="s">
        <v>35</v>
      </c>
      <c r="C10" s="169" t="s">
        <v>34</v>
      </c>
      <c r="D10" s="9" t="s">
        <v>16</v>
      </c>
      <c r="E10" s="13">
        <v>17</v>
      </c>
      <c r="F10" s="161"/>
      <c r="G10" s="11">
        <f t="shared" si="0"/>
        <v>0</v>
      </c>
    </row>
    <row r="11" spans="1:7" ht="150" thickBot="1">
      <c r="A11" s="22">
        <v>7</v>
      </c>
      <c r="B11" s="4" t="s">
        <v>28</v>
      </c>
      <c r="C11" s="5" t="s">
        <v>12</v>
      </c>
      <c r="D11" s="8" t="s">
        <v>19</v>
      </c>
      <c r="E11" s="166">
        <v>204</v>
      </c>
      <c r="F11" s="161"/>
      <c r="G11" s="11">
        <f t="shared" si="0"/>
        <v>0</v>
      </c>
    </row>
    <row r="12" spans="1:7" ht="213" thickBot="1">
      <c r="A12" s="22">
        <v>8</v>
      </c>
      <c r="B12" s="4" t="s">
        <v>27</v>
      </c>
      <c r="C12" s="5" t="s">
        <v>13</v>
      </c>
      <c r="D12" s="8" t="s">
        <v>16</v>
      </c>
      <c r="E12" s="166">
        <v>17</v>
      </c>
      <c r="F12" s="161"/>
      <c r="G12" s="11">
        <f t="shared" si="0"/>
        <v>0</v>
      </c>
    </row>
    <row r="13" spans="1:7" ht="408" customHeight="1" thickBot="1">
      <c r="A13" s="22">
        <v>9</v>
      </c>
      <c r="B13" s="4" t="s">
        <v>26</v>
      </c>
      <c r="C13" s="170" t="s">
        <v>22</v>
      </c>
      <c r="D13" s="8" t="s">
        <v>16</v>
      </c>
      <c r="E13" s="166">
        <v>17</v>
      </c>
      <c r="F13" s="161"/>
      <c r="G13" s="11">
        <f t="shared" si="0"/>
        <v>0</v>
      </c>
    </row>
    <row r="14" spans="1:7" ht="171" thickBot="1">
      <c r="A14" s="22">
        <v>10</v>
      </c>
      <c r="B14" s="4" t="s">
        <v>25</v>
      </c>
      <c r="C14" s="5" t="s">
        <v>10</v>
      </c>
      <c r="D14" s="8" t="s">
        <v>17</v>
      </c>
      <c r="E14" s="166">
        <v>59.5</v>
      </c>
      <c r="F14" s="161"/>
      <c r="G14" s="11">
        <f t="shared" si="0"/>
        <v>0</v>
      </c>
    </row>
    <row r="15" spans="1:7" ht="108" thickBot="1">
      <c r="A15" s="22">
        <v>11</v>
      </c>
      <c r="B15" s="167" t="s">
        <v>24</v>
      </c>
      <c r="C15" s="5" t="s">
        <v>14</v>
      </c>
      <c r="D15" s="8" t="s">
        <v>16</v>
      </c>
      <c r="E15" s="166">
        <v>17</v>
      </c>
      <c r="F15" s="161"/>
      <c r="G15" s="11">
        <f t="shared" si="0"/>
        <v>0</v>
      </c>
    </row>
    <row r="16" spans="1:7" ht="129" thickBot="1">
      <c r="A16" s="22">
        <v>12</v>
      </c>
      <c r="B16" s="167" t="s">
        <v>23</v>
      </c>
      <c r="C16" s="5" t="s">
        <v>21</v>
      </c>
      <c r="D16" s="8" t="s">
        <v>18</v>
      </c>
      <c r="E16" s="166">
        <v>17</v>
      </c>
      <c r="F16" s="173"/>
      <c r="G16" s="11">
        <f t="shared" si="0"/>
        <v>0</v>
      </c>
    </row>
    <row r="17" spans="1:7" ht="66" customHeight="1" thickBot="1">
      <c r="A17" s="28"/>
      <c r="B17" s="263" t="s">
        <v>0</v>
      </c>
      <c r="C17" s="264"/>
      <c r="D17" s="265">
        <f>SUM(G5:G16)</f>
        <v>0</v>
      </c>
      <c r="E17" s="266"/>
      <c r="F17" s="266"/>
      <c r="G17" s="267"/>
    </row>
    <row r="19" spans="1:7" ht="24" thickBot="1">
      <c r="G19" s="45"/>
    </row>
    <row r="20" spans="1:7" s="171" customFormat="1" ht="66.599999999999994" customHeight="1" thickBot="1">
      <c r="A20" s="131" t="s">
        <v>294</v>
      </c>
      <c r="B20" s="132" t="s">
        <v>299</v>
      </c>
      <c r="C20" s="132" t="s">
        <v>300</v>
      </c>
      <c r="D20" s="271" t="s">
        <v>297</v>
      </c>
      <c r="E20" s="272"/>
      <c r="F20" s="273"/>
      <c r="G20" s="132" t="s">
        <v>298</v>
      </c>
    </row>
    <row r="21" spans="1:7" s="171" customFormat="1" ht="61.15" customHeight="1" thickBot="1">
      <c r="A21" s="268" t="s">
        <v>196</v>
      </c>
      <c r="B21" s="268" t="s">
        <v>197</v>
      </c>
      <c r="C21" s="172" t="s">
        <v>198</v>
      </c>
      <c r="D21" s="271" t="s">
        <v>301</v>
      </c>
      <c r="E21" s="272"/>
      <c r="F21" s="273"/>
      <c r="G21" s="133">
        <v>5</v>
      </c>
    </row>
    <row r="22" spans="1:7" s="171" customFormat="1" ht="43.9" customHeight="1" thickBot="1">
      <c r="A22" s="269"/>
      <c r="B22" s="269"/>
      <c r="C22" s="132" t="s">
        <v>201</v>
      </c>
      <c r="D22" s="271" t="s">
        <v>301</v>
      </c>
      <c r="E22" s="272"/>
      <c r="F22" s="273"/>
      <c r="G22" s="133">
        <v>4</v>
      </c>
    </row>
    <row r="23" spans="1:7" s="171" customFormat="1" ht="49.15" customHeight="1" thickBot="1">
      <c r="A23" s="269"/>
      <c r="B23" s="269"/>
      <c r="C23" s="134" t="s">
        <v>202</v>
      </c>
      <c r="D23" s="271" t="s">
        <v>301</v>
      </c>
      <c r="E23" s="272"/>
      <c r="F23" s="273"/>
      <c r="G23" s="133">
        <v>4</v>
      </c>
    </row>
    <row r="24" spans="1:7" s="171" customFormat="1" ht="46.9" customHeight="1" thickBot="1">
      <c r="A24" s="270"/>
      <c r="B24" s="270"/>
      <c r="C24" s="135" t="s">
        <v>203</v>
      </c>
      <c r="D24" s="271" t="s">
        <v>301</v>
      </c>
      <c r="E24" s="272"/>
      <c r="F24" s="273"/>
      <c r="G24" s="133">
        <v>4</v>
      </c>
    </row>
  </sheetData>
  <sheetProtection algorithmName="SHA-512" hashValue="kcWhN7UZ++R++5WQSJI9cPqRjeiVV9g45EQoDKeTNvkCKN/Y8+gu0xR3JGyrCI2YcGs63sRH8HVZokGb7l+pzw==" saltValue="CPzkp8PNtTD5QbqXPuPFLg==" spinCount="100000" sheet="1" formatCells="0" formatColumns="0" formatRows="0" insertColumns="0" insertRows="0" insertHyperlinks="0" deleteColumns="0" deleteRows="0" sort="0" autoFilter="0" pivotTables="0"/>
  <mergeCells count="11">
    <mergeCell ref="B17:C17"/>
    <mergeCell ref="A1:G1"/>
    <mergeCell ref="A2:G2"/>
    <mergeCell ref="A21:A24"/>
    <mergeCell ref="B21:B24"/>
    <mergeCell ref="D21:F21"/>
    <mergeCell ref="D22:F22"/>
    <mergeCell ref="D23:F23"/>
    <mergeCell ref="D24:F24"/>
    <mergeCell ref="D20:F20"/>
    <mergeCell ref="D17:G17"/>
  </mergeCells>
  <phoneticPr fontId="12" type="noConversion"/>
  <pageMargins left="0.7" right="0.7" top="0.75" bottom="0.75" header="0.3" footer="0.3"/>
  <pageSetup scale="26" orientation="portrait" verticalDpi="1200" r:id="rId1"/>
  <headerFooter>
    <oddFooter>&amp;C&amp;"-,Bold"&amp;18Page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pageSetUpPr fitToPage="1"/>
  </sheetPr>
  <dimension ref="A1:G21"/>
  <sheetViews>
    <sheetView view="pageBreakPreview" topLeftCell="A5" zoomScale="55" zoomScaleNormal="60" zoomScaleSheetLayoutView="55" workbookViewId="0">
      <selection activeCell="F4" sqref="F4:F9"/>
    </sheetView>
  </sheetViews>
  <sheetFormatPr defaultRowHeight="15"/>
  <cols>
    <col min="1" max="1" width="25.85546875" customWidth="1"/>
    <col min="2" max="2" width="99.7109375" customWidth="1"/>
    <col min="3" max="3" width="100.5703125" customWidth="1"/>
    <col min="4" max="4" width="13.28515625" customWidth="1"/>
    <col min="5" max="5" width="12" customWidth="1"/>
    <col min="6" max="6" width="15.85546875" customWidth="1"/>
    <col min="7" max="7" width="20.28515625" customWidth="1"/>
  </cols>
  <sheetData>
    <row r="1" spans="1:7" ht="93.75" customHeight="1">
      <c r="A1" s="244"/>
      <c r="B1" s="244"/>
      <c r="C1" s="244"/>
      <c r="D1" s="244"/>
      <c r="E1" s="244"/>
      <c r="F1" s="244"/>
      <c r="G1" s="244"/>
    </row>
    <row r="2" spans="1:7" ht="103.5" customHeight="1" thickBot="1">
      <c r="A2" s="245" t="s">
        <v>138</v>
      </c>
      <c r="B2" s="246"/>
      <c r="C2" s="246"/>
      <c r="D2" s="246"/>
      <c r="E2" s="246"/>
      <c r="F2" s="246"/>
      <c r="G2" s="246"/>
    </row>
    <row r="3" spans="1:7" ht="48" customHeight="1" thickBot="1">
      <c r="A3" s="18" t="s">
        <v>7</v>
      </c>
      <c r="B3" s="19" t="s">
        <v>5</v>
      </c>
      <c r="C3" s="19" t="s">
        <v>6</v>
      </c>
      <c r="D3" s="20" t="s">
        <v>1</v>
      </c>
      <c r="E3" s="20" t="s">
        <v>4</v>
      </c>
      <c r="F3" s="20" t="s">
        <v>2</v>
      </c>
      <c r="G3" s="20" t="s">
        <v>3</v>
      </c>
    </row>
    <row r="4" spans="1:7" ht="193.9" customHeight="1" thickBot="1">
      <c r="A4" s="21"/>
      <c r="B4" s="2" t="s">
        <v>55</v>
      </c>
      <c r="C4" s="6" t="s">
        <v>43</v>
      </c>
      <c r="D4" s="1"/>
      <c r="E4" s="1"/>
      <c r="F4" s="158"/>
      <c r="G4" s="1"/>
    </row>
    <row r="5" spans="1:7" ht="396" customHeight="1" thickBot="1">
      <c r="A5" s="22">
        <v>1</v>
      </c>
      <c r="B5" s="2" t="s">
        <v>42</v>
      </c>
      <c r="C5" s="15" t="s">
        <v>45</v>
      </c>
      <c r="D5" s="7" t="s">
        <v>18</v>
      </c>
      <c r="E5" s="10">
        <v>71</v>
      </c>
      <c r="F5" s="160"/>
      <c r="G5" s="11">
        <f>E5*F5</f>
        <v>0</v>
      </c>
    </row>
    <row r="6" spans="1:7" ht="108" customHeight="1" thickBot="1">
      <c r="A6" s="22">
        <v>2</v>
      </c>
      <c r="B6" s="3" t="s">
        <v>91</v>
      </c>
      <c r="C6" s="3" t="s">
        <v>90</v>
      </c>
      <c r="D6" s="7" t="s">
        <v>18</v>
      </c>
      <c r="E6" s="12">
        <v>71</v>
      </c>
      <c r="F6" s="160"/>
      <c r="G6" s="11">
        <f>E6*F6</f>
        <v>0</v>
      </c>
    </row>
    <row r="7" spans="1:7" ht="124.9" customHeight="1" thickBot="1">
      <c r="A7" s="22">
        <v>3</v>
      </c>
      <c r="B7" s="3" t="s">
        <v>41</v>
      </c>
      <c r="C7" s="3" t="s">
        <v>40</v>
      </c>
      <c r="D7" s="8" t="s">
        <v>44</v>
      </c>
      <c r="E7" s="12">
        <v>3.1950000000000007</v>
      </c>
      <c r="F7" s="160"/>
      <c r="G7" s="11">
        <f>E7*F7</f>
        <v>0</v>
      </c>
    </row>
    <row r="8" spans="1:7" ht="158.44999999999999" customHeight="1" thickBot="1">
      <c r="A8" s="22">
        <v>4</v>
      </c>
      <c r="B8" s="3" t="s">
        <v>39</v>
      </c>
      <c r="C8" s="16" t="s">
        <v>38</v>
      </c>
      <c r="D8" s="9" t="s">
        <v>44</v>
      </c>
      <c r="E8" s="13">
        <v>1.9643333333333333</v>
      </c>
      <c r="F8" s="160"/>
      <c r="G8" s="11">
        <f>E8*F8</f>
        <v>0</v>
      </c>
    </row>
    <row r="9" spans="1:7" ht="136.15" customHeight="1" thickBot="1">
      <c r="A9" s="22">
        <v>5</v>
      </c>
      <c r="B9" s="4" t="s">
        <v>37</v>
      </c>
      <c r="C9" s="5" t="s">
        <v>36</v>
      </c>
      <c r="D9" s="8" t="s">
        <v>16</v>
      </c>
      <c r="E9" s="13">
        <v>71</v>
      </c>
      <c r="F9" s="161"/>
      <c r="G9" s="11">
        <f>E9*F9</f>
        <v>0</v>
      </c>
    </row>
    <row r="10" spans="1:7" ht="66" customHeight="1" thickBot="1">
      <c r="A10" s="28"/>
      <c r="B10" s="263" t="s">
        <v>0</v>
      </c>
      <c r="C10" s="264"/>
      <c r="D10" s="265">
        <f>SUM(G5:G9)</f>
        <v>0</v>
      </c>
      <c r="E10" s="266"/>
      <c r="F10" s="266"/>
      <c r="G10" s="267"/>
    </row>
    <row r="12" spans="1:7" ht="15.75" thickBot="1"/>
    <row r="13" spans="1:7" ht="63.75" thickBot="1">
      <c r="A13" s="131" t="s">
        <v>294</v>
      </c>
      <c r="B13" s="132" t="s">
        <v>293</v>
      </c>
      <c r="C13" s="132" t="s">
        <v>292</v>
      </c>
      <c r="D13" s="271" t="s">
        <v>304</v>
      </c>
      <c r="E13" s="272"/>
      <c r="F13" s="273"/>
      <c r="G13" s="132" t="s">
        <v>305</v>
      </c>
    </row>
    <row r="14" spans="1:7" ht="32.25" thickBot="1">
      <c r="A14" s="268" t="s">
        <v>306</v>
      </c>
      <c r="B14" s="268" t="s">
        <v>295</v>
      </c>
      <c r="C14" s="134" t="s">
        <v>198</v>
      </c>
      <c r="D14" s="271" t="s">
        <v>303</v>
      </c>
      <c r="E14" s="272"/>
      <c r="F14" s="273"/>
      <c r="G14" s="133">
        <v>15</v>
      </c>
    </row>
    <row r="15" spans="1:7" ht="32.25" thickBot="1">
      <c r="A15" s="269"/>
      <c r="B15" s="269"/>
      <c r="C15" s="134" t="s">
        <v>199</v>
      </c>
      <c r="D15" s="271" t="s">
        <v>303</v>
      </c>
      <c r="E15" s="272"/>
      <c r="F15" s="273"/>
      <c r="G15" s="133">
        <v>4</v>
      </c>
    </row>
    <row r="16" spans="1:7" ht="32.25" thickBot="1">
      <c r="A16" s="269"/>
      <c r="B16" s="269"/>
      <c r="C16" s="135" t="s">
        <v>200</v>
      </c>
      <c r="D16" s="271" t="s">
        <v>303</v>
      </c>
      <c r="E16" s="272"/>
      <c r="F16" s="273"/>
      <c r="G16" s="133">
        <v>8</v>
      </c>
    </row>
    <row r="17" spans="1:7" ht="32.25" thickBot="1">
      <c r="A17" s="269"/>
      <c r="B17" s="269"/>
      <c r="C17" s="134" t="s">
        <v>201</v>
      </c>
      <c r="D17" s="271" t="s">
        <v>303</v>
      </c>
      <c r="E17" s="272"/>
      <c r="F17" s="273"/>
      <c r="G17" s="133">
        <v>5</v>
      </c>
    </row>
    <row r="18" spans="1:7" ht="32.25" thickBot="1">
      <c r="A18" s="269"/>
      <c r="B18" s="269"/>
      <c r="C18" s="134" t="s">
        <v>202</v>
      </c>
      <c r="D18" s="271" t="s">
        <v>303</v>
      </c>
      <c r="E18" s="272"/>
      <c r="F18" s="273"/>
      <c r="G18" s="133">
        <v>12</v>
      </c>
    </row>
    <row r="19" spans="1:7" ht="32.25" thickBot="1">
      <c r="A19" s="269"/>
      <c r="B19" s="269"/>
      <c r="C19" s="135" t="s">
        <v>203</v>
      </c>
      <c r="D19" s="271" t="s">
        <v>303</v>
      </c>
      <c r="E19" s="272"/>
      <c r="F19" s="273"/>
      <c r="G19" s="133">
        <v>10</v>
      </c>
    </row>
    <row r="20" spans="1:7" ht="63.75" thickBot="1">
      <c r="A20" s="269"/>
      <c r="B20" s="269"/>
      <c r="C20" s="134" t="s">
        <v>204</v>
      </c>
      <c r="D20" s="271" t="s">
        <v>303</v>
      </c>
      <c r="E20" s="272"/>
      <c r="F20" s="273"/>
      <c r="G20" s="133">
        <v>10</v>
      </c>
    </row>
    <row r="21" spans="1:7" ht="32.25" thickBot="1">
      <c r="A21" s="270"/>
      <c r="B21" s="270"/>
      <c r="C21" s="135" t="s">
        <v>205</v>
      </c>
      <c r="D21" s="271" t="s">
        <v>303</v>
      </c>
      <c r="E21" s="272"/>
      <c r="F21" s="273"/>
      <c r="G21" s="133">
        <v>7</v>
      </c>
    </row>
  </sheetData>
  <sheetProtection algorithmName="SHA-512" hashValue="Wb8L5bel/wZhEjZRIUyBkxPKUBi3UtRsJuwYhOllbalWh9Wy9mClk4EZGjTZ7QVR+9xHnTygP1xA1+ho+rLdtw==" saltValue="NSAV0STWcJmm8K/fJYN/9g==" spinCount="100000" sheet="1" formatCells="0" formatColumns="0" formatRows="0" insertColumns="0" insertRows="0" insertHyperlinks="0" deleteColumns="0" deleteRows="0" sort="0" autoFilter="0" pivotTables="0"/>
  <mergeCells count="15">
    <mergeCell ref="A1:G1"/>
    <mergeCell ref="A2:G2"/>
    <mergeCell ref="B10:C10"/>
    <mergeCell ref="A14:A21"/>
    <mergeCell ref="B14:B21"/>
    <mergeCell ref="D10:G10"/>
    <mergeCell ref="D13:F13"/>
    <mergeCell ref="D19:F19"/>
    <mergeCell ref="D20:F20"/>
    <mergeCell ref="D21:F21"/>
    <mergeCell ref="D14:F14"/>
    <mergeCell ref="D15:F15"/>
    <mergeCell ref="D16:F16"/>
    <mergeCell ref="D17:F17"/>
    <mergeCell ref="D18:F18"/>
  </mergeCells>
  <pageMargins left="0.7" right="0.7" top="0.75" bottom="0.75" header="0.3" footer="0.3"/>
  <pageSetup scale="34" fitToHeight="0"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ملخص العطاء العام</vt:lpstr>
      <vt:lpstr>Lots-Summary2</vt:lpstr>
      <vt:lpstr>جدول توزيع الاعمال والمواقع</vt:lpstr>
      <vt:lpstr>Lots-Summary (3)</vt:lpstr>
      <vt:lpstr>Lot1-منظومة طاقة- مشروع مجتمعي1</vt:lpstr>
      <vt:lpstr>Lot2-بئر+منظومة-مشروع مجتمعي2</vt:lpstr>
      <vt:lpstr>Lot3-تأهيل بئر+منظومة طاقة</vt:lpstr>
      <vt:lpstr>Lot4-بناء حمامات</vt:lpstr>
      <vt:lpstr>Lot5-أعمدة انارة</vt:lpstr>
      <vt:lpstr>Lot6-نقاط مياة - BoQ</vt:lpstr>
      <vt:lpstr>Lot7-اعادة تأهيل مأوى (خيم)</vt:lpstr>
      <vt:lpstr>Lot8-حقيبة تنظيف+صيانة مواقع</vt:lpstr>
      <vt:lpstr>'Lot1-منظومة طاقة- مشروع مجتمعي1'!Print_Area</vt:lpstr>
      <vt:lpstr>'Lot2-بئر+منظومة-مشروع مجتمعي2'!Print_Area</vt:lpstr>
      <vt:lpstr>'Lot3-تأهيل بئر+منظومة طاقة'!Print_Area</vt:lpstr>
      <vt:lpstr>'Lot4-بناء حمامات'!Print_Area</vt:lpstr>
      <vt:lpstr>'Lot5-أعمدة انارة'!Print_Area</vt:lpstr>
      <vt:lpstr>'Lots-Summary (3)'!Print_Area</vt:lpstr>
      <vt:lpstr>'Lots-Summary2'!Print_Area</vt:lpstr>
      <vt:lpstr>'جدول توزيع الاعمال والمواقع'!Print_Area</vt:lpstr>
      <vt:lpstr>'ملخص العطاء العام'!Print_Area</vt:lpstr>
      <vt:lpstr>'Lot1-منظومة طاقة- مشروع مجتمعي1'!Print_Titles</vt:lpstr>
      <vt:lpstr>'Lot2-بئر+منظومة-مشروع مجتمعي2'!Print_Titles</vt:lpstr>
      <vt:lpstr>'Lot4-بناء حمامات'!Print_Titles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 Sultan</dc:creator>
  <cp:lastModifiedBy>Amjad Al-kadasi</cp:lastModifiedBy>
  <cp:lastPrinted>2025-08-03T23:52:05Z</cp:lastPrinted>
  <dcterms:created xsi:type="dcterms:W3CDTF">2015-06-05T18:17:20Z</dcterms:created>
  <dcterms:modified xsi:type="dcterms:W3CDTF">2025-08-11T14:23:58Z</dcterms:modified>
</cp:coreProperties>
</file>