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11"/>
  <workbookPr/>
  <mc:AlternateContent xmlns:mc="http://schemas.openxmlformats.org/markup-compatibility/2006">
    <mc:Choice Requires="x15">
      <x15ac:absPath xmlns:x15ac="http://schemas.microsoft.com/office/spreadsheetml/2010/11/ac" url="C:\Users\Mohammed\Desktop\IRC RISE\Procurment\Rehabilitation of HFs FMF ADE 2024 100981\Final to be published\"/>
    </mc:Choice>
  </mc:AlternateContent>
  <xr:revisionPtr revIDLastSave="0" documentId="8_{C9D01728-FB79-41CF-9FEB-A8F2166FBA85}" xr6:coauthVersionLast="47" xr6:coauthVersionMax="47" xr10:uidLastSave="{00000000-0000-0000-0000-000000000000}"/>
  <bookViews>
    <workbookView xWindow="-120" yWindow="-120" windowWidth="29040" windowHeight="15840" xr2:uid="{00000000-000D-0000-FFFF-FFFF00000000}"/>
  </bookViews>
  <sheets>
    <sheet name="Summary" sheetId="7" r:id="rId1"/>
    <sheet name="Al Mioh" sheetId="2" r:id="rId2"/>
    <sheet name="Al Hashoos" sheetId="3" r:id="rId3"/>
    <sheet name="Yarams" sheetId="9" r:id="rId4"/>
    <sheet name="Ahwar" sheetId="8" r:id="rId5"/>
  </sheets>
  <definedNames>
    <definedName name="_xlnm.Print_Area" localSheetId="4">Ahwar!$A$1:$H$44</definedName>
    <definedName name="_xlnm.Print_Area" localSheetId="2">'Al Hashoos'!$A$1:$H$47</definedName>
    <definedName name="_xlnm.Print_Area" localSheetId="1">'Al Mioh'!$A$1:$H$26</definedName>
    <definedName name="_xlnm.Print_Area" localSheetId="0">Summary!$A$1:$I$17</definedName>
    <definedName name="_xlnm.Print_Area" localSheetId="3">Yarams!$A$1:$H$45</definedName>
    <definedName name="_xlnm.Print_Titles" localSheetId="4">Ahwar!$5:$5</definedName>
    <definedName name="_xlnm.Print_Titles" localSheetId="2">'Al Hashoos'!$5:$5</definedName>
    <definedName name="_xlnm.Print_Titles" localSheetId="1">'Al Mioh'!$5:$5</definedName>
    <definedName name="_xlnm.Print_Titles" localSheetId="3">Yarams!$5:$5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7" l="1"/>
  <c r="G11" i="7"/>
  <c r="F44" i="8"/>
  <c r="F43" i="8"/>
  <c r="F39" i="8"/>
  <c r="F40" i="8"/>
  <c r="F41" i="8"/>
  <c r="F42" i="8"/>
  <c r="F38" i="8"/>
  <c r="F34" i="8"/>
  <c r="F35" i="8"/>
  <c r="F36" i="8"/>
  <c r="F33" i="8"/>
  <c r="F37" i="8" s="1"/>
  <c r="F31" i="8"/>
  <c r="F30" i="8"/>
  <c r="F32" i="8" s="1"/>
  <c r="F19" i="8"/>
  <c r="F20" i="8"/>
  <c r="F21" i="8"/>
  <c r="F22" i="8"/>
  <c r="F23" i="8"/>
  <c r="F24" i="8"/>
  <c r="F25" i="8"/>
  <c r="F26" i="8"/>
  <c r="F27" i="8"/>
  <c r="F28" i="8"/>
  <c r="F18" i="8"/>
  <c r="F29" i="8" s="1"/>
  <c r="F16" i="8"/>
  <c r="F15" i="8"/>
  <c r="F9" i="8"/>
  <c r="F10" i="8"/>
  <c r="F11" i="8"/>
  <c r="F12" i="8"/>
  <c r="F13" i="8"/>
  <c r="F8" i="8"/>
  <c r="F14" i="8" s="1"/>
  <c r="F45" i="9"/>
  <c r="F44" i="9"/>
  <c r="F40" i="9"/>
  <c r="F41" i="9"/>
  <c r="F42" i="9"/>
  <c r="F43" i="9"/>
  <c r="F39" i="9"/>
  <c r="F37" i="9"/>
  <c r="F36" i="9"/>
  <c r="F38" i="9" s="1"/>
  <c r="F26" i="9"/>
  <c r="F27" i="9"/>
  <c r="F28" i="9"/>
  <c r="F29" i="9"/>
  <c r="F30" i="9"/>
  <c r="F31" i="9"/>
  <c r="F32" i="9"/>
  <c r="F33" i="9"/>
  <c r="F34" i="9"/>
  <c r="F25" i="9"/>
  <c r="F35" i="9" s="1"/>
  <c r="F22" i="9"/>
  <c r="F23" i="9"/>
  <c r="F21" i="9"/>
  <c r="F24" i="9" s="1"/>
  <c r="F20" i="9"/>
  <c r="F14" i="9"/>
  <c r="F15" i="9"/>
  <c r="F16" i="9"/>
  <c r="F17" i="9"/>
  <c r="F18" i="9"/>
  <c r="F19" i="9"/>
  <c r="F13" i="9"/>
  <c r="F12" i="9"/>
  <c r="F9" i="9"/>
  <c r="F10" i="9"/>
  <c r="F11" i="9"/>
  <c r="F8" i="9"/>
  <c r="F47" i="3"/>
  <c r="G10" i="7" s="1"/>
  <c r="F46" i="3"/>
  <c r="F43" i="3"/>
  <c r="F44" i="3"/>
  <c r="F45" i="3"/>
  <c r="F42" i="3"/>
  <c r="F35" i="3"/>
  <c r="F36" i="3"/>
  <c r="F37" i="3"/>
  <c r="F38" i="3"/>
  <c r="F39" i="3"/>
  <c r="F40" i="3"/>
  <c r="F34" i="3"/>
  <c r="F41" i="3" s="1"/>
  <c r="F31" i="3"/>
  <c r="F32" i="3" s="1"/>
  <c r="F30" i="3"/>
  <c r="F22" i="3"/>
  <c r="F23" i="3"/>
  <c r="F24" i="3"/>
  <c r="F25" i="3"/>
  <c r="F26" i="3"/>
  <c r="F27" i="3"/>
  <c r="F28" i="3"/>
  <c r="F21" i="3"/>
  <c r="F29" i="3" s="1"/>
  <c r="F17" i="3"/>
  <c r="F18" i="3"/>
  <c r="F19" i="3"/>
  <c r="F16" i="3"/>
  <c r="F20" i="3" s="1"/>
  <c r="F13" i="3"/>
  <c r="F12" i="3"/>
  <c r="F14" i="3" s="1"/>
  <c r="F11" i="3"/>
  <c r="F9" i="3"/>
  <c r="F10" i="3"/>
  <c r="F8" i="3"/>
  <c r="F25" i="2"/>
  <c r="F24" i="2"/>
  <c r="F23" i="2"/>
  <c r="F22" i="2"/>
  <c r="F16" i="2"/>
  <c r="F17" i="2"/>
  <c r="F18" i="2"/>
  <c r="F19" i="2"/>
  <c r="F20" i="2"/>
  <c r="F21" i="2"/>
  <c r="F15" i="2"/>
  <c r="F13" i="2"/>
  <c r="F12" i="2"/>
  <c r="F11" i="2"/>
  <c r="F8" i="2"/>
  <c r="F9" i="2"/>
  <c r="F7" i="2"/>
  <c r="F10" i="2" s="1"/>
  <c r="F26" i="2" s="1"/>
  <c r="G9" i="7" s="1"/>
  <c r="H41" i="8" l="1"/>
  <c r="H45" i="3" l="1"/>
  <c r="H42" i="9" l="1"/>
  <c r="H31" i="8" l="1"/>
  <c r="H30" i="8"/>
  <c r="H31" i="3"/>
  <c r="H30" i="3"/>
  <c r="H29" i="3"/>
  <c r="H22" i="3"/>
  <c r="H23" i="3"/>
  <c r="H24" i="3"/>
  <c r="H25" i="3"/>
  <c r="H26" i="3"/>
  <c r="H27" i="3"/>
  <c r="H21" i="3"/>
  <c r="H20" i="3"/>
  <c r="H39" i="8"/>
  <c r="H40" i="8"/>
  <c r="H16" i="8"/>
  <c r="H34" i="8"/>
  <c r="H35" i="8"/>
  <c r="H36" i="8"/>
  <c r="H33" i="8"/>
  <c r="H29" i="8"/>
  <c r="H23" i="8"/>
  <c r="H24" i="8"/>
  <c r="H25" i="8"/>
  <c r="H26" i="8"/>
  <c r="H27" i="8"/>
  <c r="H28" i="8"/>
  <c r="H15" i="8" l="1"/>
  <c r="H14" i="8"/>
  <c r="H9" i="8"/>
  <c r="H10" i="8"/>
  <c r="H11" i="8"/>
  <c r="H12" i="8"/>
  <c r="H13" i="8"/>
  <c r="H40" i="9"/>
  <c r="H41" i="9"/>
  <c r="H37" i="9"/>
  <c r="H36" i="9"/>
  <c r="H35" i="9"/>
  <c r="H30" i="9"/>
  <c r="H31" i="9"/>
  <c r="H32" i="9"/>
  <c r="H33" i="9"/>
  <c r="H34" i="9"/>
  <c r="H22" i="9"/>
  <c r="H23" i="9"/>
  <c r="H21" i="9"/>
  <c r="H20" i="9"/>
  <c r="H14" i="9"/>
  <c r="H15" i="9"/>
  <c r="H16" i="9"/>
  <c r="H17" i="9"/>
  <c r="H18" i="9"/>
  <c r="H19" i="9"/>
  <c r="H12" i="9"/>
  <c r="H9" i="9"/>
  <c r="H10" i="9"/>
  <c r="H11" i="9"/>
  <c r="H10" i="2"/>
  <c r="H11" i="2"/>
  <c r="H13" i="2"/>
  <c r="H14" i="2"/>
  <c r="H15" i="2"/>
  <c r="H16" i="2"/>
  <c r="H17" i="2"/>
  <c r="H18" i="2"/>
  <c r="H19" i="2"/>
  <c r="H20" i="2"/>
  <c r="H21" i="2"/>
  <c r="H24" i="2"/>
  <c r="H23" i="2"/>
  <c r="H22" i="2"/>
  <c r="H8" i="2"/>
  <c r="H41" i="3" l="1"/>
  <c r="H6" i="3" l="1"/>
  <c r="H42" i="3"/>
  <c r="H43" i="3"/>
  <c r="H44" i="3"/>
  <c r="H39" i="3"/>
  <c r="H17" i="3"/>
  <c r="H18" i="3"/>
  <c r="H19" i="3"/>
  <c r="H16" i="3"/>
  <c r="H14" i="3"/>
  <c r="H13" i="3"/>
  <c r="H12" i="3"/>
  <c r="H11" i="3"/>
  <c r="H9" i="3"/>
  <c r="H10" i="3"/>
  <c r="H8" i="3"/>
  <c r="H7" i="3"/>
  <c r="H39" i="9" l="1"/>
  <c r="H38" i="9"/>
  <c r="H29" i="9"/>
  <c r="H28" i="9"/>
  <c r="H27" i="9"/>
  <c r="H26" i="9"/>
  <c r="H25" i="9"/>
  <c r="H24" i="9"/>
  <c r="P19" i="9"/>
  <c r="H13" i="9"/>
  <c r="H8" i="9"/>
  <c r="H7" i="9"/>
  <c r="H38" i="8" l="1"/>
  <c r="H37" i="8"/>
  <c r="H32" i="8"/>
  <c r="H22" i="8"/>
  <c r="H21" i="8"/>
  <c r="H20" i="8"/>
  <c r="H19" i="8"/>
  <c r="H18" i="8"/>
  <c r="H17" i="8"/>
  <c r="P9" i="8"/>
  <c r="H8" i="8"/>
  <c r="H7" i="8"/>
  <c r="H9" i="2" l="1"/>
  <c r="H7" i="2"/>
  <c r="H6" i="2"/>
  <c r="H38" i="3" l="1"/>
  <c r="H37" i="3"/>
  <c r="H36" i="3"/>
  <c r="H35" i="3"/>
  <c r="H34" i="3"/>
  <c r="H33" i="3"/>
  <c r="G13" i="7" l="1"/>
</calcChain>
</file>

<file path=xl/sharedStrings.xml><?xml version="1.0" encoding="utf-8"?>
<sst xmlns="http://schemas.openxmlformats.org/spreadsheetml/2006/main" count="549" uniqueCount="271">
  <si>
    <t>m²
م.مربع</t>
  </si>
  <si>
    <t>اعمال البلاط:</t>
  </si>
  <si>
    <t>m.l.
م. طولي</t>
  </si>
  <si>
    <t>اعمال التشطيب</t>
  </si>
  <si>
    <t>Finishing Works</t>
  </si>
  <si>
    <t>أعمال الأبواب و النوافذ</t>
  </si>
  <si>
    <t>Doors and windows</t>
  </si>
  <si>
    <t>الاعمال الصحية:</t>
  </si>
  <si>
    <t>Sanitary Work:</t>
  </si>
  <si>
    <t>pcs.
عدد</t>
  </si>
  <si>
    <t>L.S.
مقطوعية</t>
  </si>
  <si>
    <t>رقم البند
#</t>
  </si>
  <si>
    <t xml:space="preserve"> وصف البند</t>
  </si>
  <si>
    <t>الوحدة
Unit</t>
  </si>
  <si>
    <t>الكمية
Quantity</t>
  </si>
  <si>
    <t>سعر الوحدة 
Unit Price USD</t>
  </si>
  <si>
    <t>الإجمالي  
Total Price USD</t>
  </si>
  <si>
    <t>Item Description</t>
  </si>
  <si>
    <t>Sr.No.</t>
  </si>
  <si>
    <t>ملاحظات هامة:
-على المقاول المتقدم في العطاء زيارة الموقع قبل البدء في دراسة العطاء وتقديم العرض ودراسة جميع الظروف المحيطة بالمنشأة والمؤثرة على الأعمال مثل طرق إيصال المواد اللازمة للإنشاء ودراسة طريقة ووسيلة تسوية الموقع العام إن لزم ويتحمل المقاول كامل المسؤولية.
- على المقاول الالتزام بتوفير ادوات السلامة لكافة العمال المتوجودين في منطقة العمل مع الالتزام بتحمل مسؤلية عن اي اصابات تحدث في موقع العمل
- الإلتزام بأن لاتتعدى مدة التنفيذ للعمل وتسليمه عن 30 يوم تحسب من تاريخ تسليم الموقع.
- إرفاق العروض بمواصفات فنية تفصيلية لجميع المواد مع إرفاق ضمان صيانة وحسن تنفيذ (10%  من قيمة العرض) لايقل عن ستة أشهر يبدأ من تاريخ الاستلام النهائي.
-القياس المعتمد هو القياس الهندسي و تخصم كافة الفتحات.
- كلا اللغتين العربية والانجليزية ملزمة للمقاول وبحسب تعليمات المهندس.
- على المقاول اتخاذ جميع إجراءات السلامة اللازمة لحماية الأطفال و الجار و المجتمع.
- على المقاول اجراء جميع الاختبارات المطلوبة يجب أن تكون معتمدة من مختبر معتمد.</t>
  </si>
  <si>
    <t xml:space="preserve">Important notes:
-The contractor must visit the site before bidding and study the environment and the contractor is responsible for that.
-The contractor must commit to providing safety tools for all workers present in the work area, while committing to bear responsibility for any injuries that occur at the work site.
-The contractor must finish the rehabilitation works in 30 days from the site handover.
-The contractor must provide technical specification for all building material, and provide maintenance insurance and good execution (10% from total cost) not less than 6 months from final handover.
-All Measurements are taken as per engineering codes and all openings are deducted.
-Both Languages are obligated for the contractors.
-Safety precautions to protect children, neighbor utilizes and community. 
-All required Tests should be accommodated by an approved lab. </t>
  </si>
  <si>
    <t>Supply and installation of office induction panel Thermoplastic padded anti-external agents, placed at the top of the doors of the rooms and well attached to the wall with dimensions 15 * 30, and the contractor shall obtain the writing texts contained in the painting from the project engineer.</t>
  </si>
  <si>
    <t xml:space="preserve">Rehabilitation of  Health Facility </t>
  </si>
  <si>
    <t>اعمال تأهيل المركز الصحي</t>
  </si>
  <si>
    <t>توريد وتركيب لوحة تعريفية للمكاتب بلاستيك حراري مبطن مقاوة للعوامل الخارجية، توضع اعلى أبواب الغرف وتثبث جيدا على الجدار بابعاد 15*30، وعلى المقاول الحصول على نصوص الكتابة التي تحتويها اللوحة من مهندس المشروع.</t>
  </si>
  <si>
    <t xml:space="preserve">Total Cost of Rehabilitation works </t>
  </si>
  <si>
    <t xml:space="preserve">اجمالي اعمال الترميم </t>
  </si>
  <si>
    <t>m3
م.مكعب</t>
  </si>
  <si>
    <t>1.2.2</t>
  </si>
  <si>
    <t>TYPES OF BOQ  نماذج جداول الكميات</t>
  </si>
  <si>
    <t>#</t>
  </si>
  <si>
    <t>Description</t>
  </si>
  <si>
    <t>Current Estimated Cost in USD</t>
  </si>
  <si>
    <t>Total Estimated Cost</t>
  </si>
  <si>
    <t>أعمال الكهرباء</t>
  </si>
  <si>
    <t>Electrical works</t>
  </si>
  <si>
    <t>m.l.
م.طولي</t>
  </si>
  <si>
    <t>أعمال أخرى</t>
  </si>
  <si>
    <t>other works</t>
  </si>
  <si>
    <t>RISE Project</t>
  </si>
  <si>
    <t>أعمال التسوية، الحفر، و الردم:</t>
  </si>
  <si>
    <t>Leveling, Excavation &amp; Backfilling works</t>
  </si>
  <si>
    <t>أعمال الحجر و البلك</t>
  </si>
  <si>
    <t>Masonry and Block works</t>
  </si>
  <si>
    <t>أعمال الخرسانة</t>
  </si>
  <si>
    <t>Concrete works</t>
  </si>
  <si>
    <t xml:space="preserve"> أعمال الخرسانات :
 أعمال الخرسانات العادية والمسلحة يجب الالتزام بالتالي:
- استخدام كري كسارة متدرج.
- أسمنت بورتلاندي.
- نسب الخلط للخرسانة العادية (1 : 3 : 6 ).
- نسب الخلط للخرسانة المسلحة (1 : 2 : 4).
- الصب ميكانيكي ويجب استخدام الهزاز الميكانيكي.</t>
  </si>
  <si>
    <t>Concrete Works:
Ordinary and reinforced concrete works must be adhered to:
- Using a crusher Aggregate.
- Portland Cement.
- Mixing ratio for ordinary concrete (1: 3: 6).
- Mixing ratio for reinforced concrete (1: 2: 4).
- The mechanical shaft must be used as mechanical vibrator.</t>
  </si>
  <si>
    <t>Construction works of new room</t>
  </si>
  <si>
    <t>اعمال تاهيل  حمامات</t>
  </si>
  <si>
    <t>Rehbilitaion of  Latrine</t>
  </si>
  <si>
    <t>اعمال تاهيل 3 حمامات</t>
  </si>
  <si>
    <t>Rehbilitaion of three Latrine</t>
  </si>
  <si>
    <t>2.1.1</t>
  </si>
  <si>
    <t>2.1.3</t>
  </si>
  <si>
    <t>2.2.1</t>
  </si>
  <si>
    <t>2.2.2</t>
  </si>
  <si>
    <t xml:space="preserve"> rehbilitation Health Facility of Targeted in Abyan Governorate
أعمال  وتاهيل المراكز الصحي  المستهدفة في محافظة ابين</t>
  </si>
  <si>
    <t>( rehbilitation Health Facility in Al Mioh)
(تاهيل مركز  الميوح  )</t>
  </si>
  <si>
    <t>( rehbilitation Health Facility in Al Hashoos)
(تاهيل مركز  الحصوص  )</t>
  </si>
  <si>
    <t>( rehbilitation in Ahwar Rural Hospital)
(تاهيل مستشفى  احور الريفي  )</t>
  </si>
  <si>
    <t>( rehbilitation Health Facility in Goal Yarams)
(تاهيل مركز جول يرامس  )</t>
  </si>
  <si>
    <t>اسم المركز : مركز الميوح</t>
  </si>
  <si>
    <t>الموقع :- م/ ابين</t>
  </si>
  <si>
    <t>Name  : Al Mioh Health Facility</t>
  </si>
  <si>
    <t>Site location: Abyan</t>
  </si>
  <si>
    <t>Name  :Al Hashoos Health Facility</t>
  </si>
  <si>
    <t>اسم المركز : مركز الحصوص</t>
  </si>
  <si>
    <t>اسم المركز : مستشفى احور الريفي</t>
  </si>
  <si>
    <t>Name  : Ahwar rural hospital</t>
  </si>
  <si>
    <t>Name  : Goal Yarams Health Facility</t>
  </si>
  <si>
    <t>اسم المركز : مركز جول يرامس</t>
  </si>
  <si>
    <t>1.1.1</t>
  </si>
  <si>
    <t>1.1.2</t>
  </si>
  <si>
    <t>1.1.3</t>
  </si>
  <si>
    <t>1.2.1</t>
  </si>
  <si>
    <t>1.2.3</t>
  </si>
  <si>
    <t>1.2.4</t>
  </si>
  <si>
    <t>2.1.2</t>
  </si>
  <si>
    <t>2.3.1</t>
  </si>
  <si>
    <t>2.3.2</t>
  </si>
  <si>
    <t>2.3.3</t>
  </si>
  <si>
    <t>2.3.4</t>
  </si>
  <si>
    <t>1.3.1</t>
  </si>
  <si>
    <t>1.1.4</t>
  </si>
  <si>
    <t>1.1.5</t>
  </si>
  <si>
    <t>1.2.5</t>
  </si>
  <si>
    <t>1.3.2</t>
  </si>
  <si>
    <t>1.3.3</t>
  </si>
  <si>
    <t>1.4.1</t>
  </si>
  <si>
    <t>1.4.2</t>
  </si>
  <si>
    <t>1.4.3</t>
  </si>
  <si>
    <t>1.4.4</t>
  </si>
  <si>
    <t>2.1.4</t>
  </si>
  <si>
    <t>2.1.5</t>
  </si>
  <si>
    <t>2.1.6</t>
  </si>
  <si>
    <t>2.1.7</t>
  </si>
  <si>
    <t>2.1.8</t>
  </si>
  <si>
    <t>احداثيات موقع :
شرق 45.31898
شمال 13.29489</t>
  </si>
  <si>
    <t>احداثيات موقع :
شرق 45.248242
شمال 13.247032</t>
  </si>
  <si>
    <t>احداثيات موقع :
شرق 45.468872
شمال 13.422313</t>
  </si>
  <si>
    <t>احداثيات موقع :
شرق 46.713193
شمال 13.516029</t>
  </si>
  <si>
    <t>1.1.6</t>
  </si>
  <si>
    <t>1.2.6</t>
  </si>
  <si>
    <t>1.2.7</t>
  </si>
  <si>
    <t>1.3.4</t>
  </si>
  <si>
    <t>tiles Works</t>
  </si>
  <si>
    <t>2.1.9</t>
  </si>
  <si>
    <t>2.1.10</t>
  </si>
  <si>
    <t>2.1.11</t>
  </si>
  <si>
    <t>أعمال الحديد والالمنيوم</t>
  </si>
  <si>
    <t>Aluminum and Iron Works</t>
  </si>
  <si>
    <t>Supply, installation and operation of a ton air conditioner with excellent quality, powered by solar Inverter, connected to public electricity. The system has a main breaker to protect the regulators 32 amps, connectors and a power switch of 15 amps, and it must also be taken into account to protect the connecting wires of the system with an external cable of excellent quality, with good fixing to the wall , and according to the instructions Supervising engineer</t>
  </si>
  <si>
    <t>1.4.5</t>
  </si>
  <si>
    <t>توريد وتركيب وتشغيل مكيف طن بجودة ممتازة يعمل بالطاقة الشمسية مباشرة 100% مع عدد 3 ألواح شمسية قدرة 550 وات. يحتوي النظام على قاطع رئيسي لحماية المنظمين 32 أمبير وموصلات ومفتاح كهرباء 15 أمبير كما يجب مراعاة حماية أسلاك توصيل النظام بكابل خارجي ذو جودة ممتازة مع تثبيت جيد الجدار وتثبيت الألواح الشمسية على قواعد من الفولاذ المقاوم للصدأ المقاوم للصدأ والعوامل الخارجية ومزودة بقفل لحماية الألواح وكل ما يلزم لإنهاء العمل بالشكل المطلوب وحسب تعليمات المهندس المشرف (هذه المواصفات ل كل واحد)</t>
  </si>
  <si>
    <t xml:space="preserve">Supply, installation and operation of a ton air conditioner with excellent quality, powered by solar energy directly 100%, with 3 solar panels of 550 watts, The system has a main breaker to protect the regulators 32 amps, connectors and a power switch of 15 amps, and it must also be taken into account to protect the connecting wires of the system with an external cable of excellent quality, with good fixing to the wall and fixing the solar panels on stainless steel bases that are resistant to rust and external factors and with a lock to protect the panels and all that is necessary to finish the work as required, and according to the instructions Supervising engineer (this Specification for each one)
</t>
  </si>
  <si>
    <t>Location coordinate:
E 45.31898
N 13.29489</t>
  </si>
  <si>
    <r>
      <rPr>
        <b/>
        <u/>
        <sz val="12"/>
        <rFont val="Calibri"/>
        <family val="2"/>
        <scheme val="minor"/>
      </rPr>
      <t>بالمتر المربع/ دهان زيتي للجدران الداخلية:</t>
    </r>
    <r>
      <rPr>
        <sz val="12"/>
        <rFont val="Calibri"/>
        <family val="2"/>
        <scheme val="minor"/>
      </rPr>
      <t xml:space="preserve">
توريد وتنفيذ دهان زيتي  باللون المطلوب نوعية ممتازة للحوائط والجدران مكون من اساس وثلاثة اوجه مع المعجنة والصنفرة ثلاث طبقات مع معالجة الشرواخ حيث ما وجدت ويتم اعتمادها من قبل المهندس المشرف وجميع ما يلزم طبقا المواصفات وتعليمات المهندس المشرف </t>
    </r>
  </si>
  <si>
    <r>
      <rPr>
        <b/>
        <u/>
        <sz val="12"/>
        <rFont val="Calibri"/>
        <family val="2"/>
        <scheme val="minor"/>
      </rPr>
      <t>Internal painting for the In-pation femeal :</t>
    </r>
    <r>
      <rPr>
        <sz val="12"/>
        <rFont val="Calibri"/>
        <family val="2"/>
        <scheme val="minor"/>
      </rPr>
      <t xml:space="preserve">
Providing and applying oil paint in the required color for walls, consisting of a base paint and with putty and emery three layers of paints and all necessary according to the specifications supervisor engineer instructions.</t>
    </r>
  </si>
  <si>
    <r>
      <rPr>
        <b/>
        <u/>
        <sz val="12"/>
        <rFont val="Calibri"/>
        <family val="2"/>
        <scheme val="minor"/>
      </rPr>
      <t>External painting :</t>
    </r>
    <r>
      <rPr>
        <sz val="12"/>
        <rFont val="Calibri"/>
        <family val="2"/>
        <scheme val="minor"/>
      </rPr>
      <t xml:space="preserve">
Providing and applying resistance to mositure painted to external wall surface, applied in three coats over a base coat; including surface preparation and all the necessary to finish this works according to the specifications and engineer instructions .</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</si>
  <si>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4.15*3.2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</si>
  <si>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3.2 x 4.15,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</si>
  <si>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2.6*3.2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</si>
  <si>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3.2 x 2.6,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</si>
  <si>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بالعدد: توريد وتركيب مغاسل خزف:</t>
    </r>
    <r>
      <rPr>
        <b/>
        <sz val="12"/>
        <rFont val="Calibri"/>
        <family val="2"/>
        <scheme val="minor"/>
      </rPr>
      <t xml:space="preserve">
</t>
    </r>
    <r>
      <rPr>
        <sz val="12"/>
        <rFont val="Calibri"/>
        <family val="2"/>
        <scheme val="minor"/>
      </rPr>
      <t>- توريد وتركيب مغسلة أيدي من الخزف السعودي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والسعر يشمل عمل بلاط سيراميك ابيض خلف المغسلة بمساحة 3 م مربع  وتوريد وتركيب حنفية بجعة وجميع ما يلزم طبقاً للرسومات والمواصفات وتعليمات المهندس المشرف.</t>
    </r>
  </si>
  <si>
    <r>
      <rPr>
        <b/>
        <u/>
        <sz val="12"/>
        <rFont val="Calibri"/>
        <family val="2"/>
        <scheme val="minor"/>
      </rPr>
      <t>In pieces: supply and install washbasin:</t>
    </r>
    <r>
      <rPr>
        <sz val="12"/>
        <rFont val="Calibri"/>
        <family val="2"/>
        <scheme val="minor"/>
      </rPr>
      <t xml:space="preserve">
-Suuply and install a washbasin from saudi ceramic of 50cm*45cm dimension with accessories and all fittings.
-The work includes installing a drainage pipes of 2.5" dia. with all fittings from the washbasin to the outside manhole.</t>
    </r>
  </si>
  <si>
    <r>
      <rPr>
        <b/>
        <u/>
        <sz val="12"/>
        <rFont val="Calibri"/>
        <family val="2"/>
        <scheme val="minor"/>
      </rPr>
      <t>Automatic hollow block 20cm thick :</t>
    </r>
    <r>
      <rPr>
        <sz val="12"/>
        <rFont val="Calibri"/>
        <family val="2"/>
        <scheme val="minor"/>
      </rPr>
      <t xml:space="preserve">
Supply and build Automatic concrete blocks of 20cm thickness, for internal and external partitions with a mortar mix at a ratio of (1: 3). All of the blocks used for the load bearing walls are high pressure with high fracture strength, and according to the drawings, specifications and instructions of the supervising engineer. </t>
    </r>
  </si>
  <si>
    <r>
      <rPr>
        <b/>
        <u/>
        <sz val="12"/>
        <rFont val="Calibri"/>
        <family val="2"/>
        <scheme val="minor"/>
      </rPr>
      <t>بالمتر المربع : توريد وتركيب أبواب من الالمنيوم</t>
    </r>
    <r>
      <rPr>
        <b/>
        <sz val="12"/>
        <rFont val="Calibri"/>
        <family val="2"/>
        <scheme val="minor"/>
      </rPr>
      <t xml:space="preserve">
</t>
    </r>
    <r>
      <rPr>
        <sz val="12"/>
        <rFont val="Calibri"/>
        <family val="2"/>
        <scheme val="minor"/>
      </rPr>
      <t>توريد وتركيب ابواب المنيوم اماراتي نوعية ممتازة للحمامات مقاس 0.80م × 2.00م  بالون المطلوب مكون من حلق سمك 3ملم وفيبرسمك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</si>
  <si>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Calibri"/>
        <family val="2"/>
        <scheme val="minor"/>
      </rPr>
      <t xml:space="preserve"> Aluminum Doors :</t>
    </r>
    <r>
      <rPr>
        <sz val="12"/>
        <rFont val="Calibri"/>
        <family val="2"/>
        <scheme val="minor"/>
      </rPr>
      <t xml:space="preserve">
 Supply and install an aluminum door with all fittings and accessories for latrine, 0.8m wide and 2m high with aluminum frame of  3 mm thick and fiber sheet of 4mm thick according to the drawings and specifications and the instructions of the supervisor.</t>
    </r>
  </si>
  <si>
    <r>
      <rPr>
        <b/>
        <u/>
        <sz val="12"/>
        <color theme="1"/>
        <rFont val="Calibri"/>
        <family val="2"/>
        <scheme val="minor"/>
      </rPr>
      <t>بالعدد: مكيف 1 طن  :</t>
    </r>
    <r>
      <rPr>
        <sz val="12"/>
        <color theme="1"/>
        <rFont val="Calibri"/>
        <family val="2"/>
        <scheme val="minor"/>
      </rPr>
      <t xml:space="preserve">
 توريد وتركيب وتشغيل مكيف طن نظام انفرتر بجودة ممتازة يعمل انفرتر  ومتصل بالكهرباء العامة. يحتوي النظام على قاطع رئيسي لحماية المنظمين 32 أمبير وموصلات ومفتاح كهرباء 15 أمبير كما يجب مراعاة حماية أسلاك توصيل النظام بكابل خارجي ذو جودة ممتازة مع تثبيت جيد الجدار وحسب تعليمات المهندس المشرف والسعر يشمل كل مايلزم لانهاء العمل حسب المواصفات وتعليمات المهندس المشرف.</t>
    </r>
  </si>
  <si>
    <r>
      <rPr>
        <b/>
        <u/>
        <sz val="12"/>
        <rFont val="Calibri"/>
        <family val="2"/>
        <scheme val="minor"/>
      </rPr>
      <t>بالعدد: صفاية استيل ارضية :</t>
    </r>
    <r>
      <rPr>
        <b/>
        <sz val="12"/>
        <rFont val="Calibri"/>
        <family val="2"/>
        <scheme val="minor"/>
      </rPr>
      <t xml:space="preserve">
</t>
    </r>
    <r>
      <rPr>
        <sz val="12"/>
        <rFont val="Calibri"/>
        <family val="2"/>
        <scheme val="minor"/>
      </rPr>
      <t xml:space="preserve">بالعدد: توريد وتركيب سيفون أرضي(مشن)  قطر 4" استيل مقوى ومضغوط مع صفاية استيل ترفع بحامل يدوي من نوعية معتمدة والثمن يشمل جميع مواسير الصرف والتكسير والتثبيت والتوصيل لاقرب غرفة تفتيش مع جميع ملحقاتها وجميع ما يلزم طبقاً للرسومات والمواصفات وتعليمات المهندس المشرف              </t>
    </r>
  </si>
  <si>
    <r>
      <rPr>
        <b/>
        <u/>
        <sz val="12"/>
        <rFont val="Calibri"/>
        <family val="2"/>
        <scheme val="minor"/>
      </rPr>
      <t xml:space="preserve">By pieces:provide and installing floor siphone (stainless steel):
</t>
    </r>
    <r>
      <rPr>
        <sz val="12"/>
        <rFont val="Calibri"/>
        <family val="2"/>
        <scheme val="minor"/>
      </rPr>
      <t>provide and installing floor siphone (stainless steel)  4 dia the item including all the sanitary pipes and the crushing works and all the fittings and conect it to the nearest manholes as specifications and instructions of supervised engineer.</t>
    </r>
  </si>
  <si>
    <r>
      <rPr>
        <b/>
        <u/>
        <sz val="12"/>
        <rFont val="Calibri"/>
        <family val="2"/>
        <scheme val="minor"/>
      </rPr>
      <t>بالعدد: توريد وتركيب مغاسل خزف:</t>
    </r>
    <r>
      <rPr>
        <b/>
        <sz val="12"/>
        <rFont val="Calibri"/>
        <family val="2"/>
        <scheme val="minor"/>
      </rPr>
      <t xml:space="preserve">
</t>
    </r>
    <r>
      <rPr>
        <sz val="12"/>
        <rFont val="Calibri"/>
        <family val="2"/>
        <scheme val="minor"/>
      </rPr>
      <t>- توريد وتركيب مغسلة أيدي من الخزف  مع السقام مقاس 50سم×45سم  والإكسسوارات التابعة لها نوعية ممتازة والعمل يشمل تنفيذ تصريف المياه باستخدام جميع ما يلزم من هراب وغيره، موصل بمواسير 2.5 هنش مثبتة بالجدران الخارجية من المغسلة إلى غرفة التفتيش الخارجية مع جميع ملحقاتها  مربع  وجميع ما يلزم طبقاً للرسومات والمواصفات وتعليمات المهندس المشرف.</t>
    </r>
  </si>
  <si>
    <r>
      <rPr>
        <b/>
        <u/>
        <sz val="12"/>
        <rFont val="Calibri"/>
        <family val="2"/>
        <scheme val="minor"/>
      </rPr>
      <t>بالعدد: توريد وتركيب حنفيات كروم :</t>
    </r>
    <r>
      <rPr>
        <b/>
        <sz val="12"/>
        <rFont val="Calibri"/>
        <family val="2"/>
        <scheme val="minor"/>
      </rPr>
      <t xml:space="preserve">
</t>
    </r>
    <r>
      <rPr>
        <sz val="12"/>
        <rFont val="Calibri"/>
        <family val="2"/>
        <scheme val="minor"/>
      </rPr>
      <t xml:space="preserve">توريد وتركيب حنفيات  من نوع ممتاز كروم للحمامات  1/2 انش  نوعية ممتازة والبند يشمل توريد وتركيب و تثبيت ماسورة الحنفية باستخدام كليبات وسكاريب من النحاس حسب المواصفات وتعليمات المهندس المشرف. </t>
    </r>
  </si>
  <si>
    <r>
      <rPr>
        <b/>
        <u/>
        <sz val="12"/>
        <rFont val="Calibri"/>
        <family val="2"/>
        <scheme val="minor"/>
      </rPr>
      <t>By pieces:  Chromium taps:</t>
    </r>
    <r>
      <rPr>
        <sz val="12"/>
        <rFont val="Calibri"/>
        <family val="2"/>
        <scheme val="minor"/>
      </rPr>
      <t xml:space="preserve">
-Supply and install excellent type of chromium taps the item include supply and installing all accessoaries as specifications and instructions of supervised engineer</t>
    </r>
  </si>
  <si>
    <r>
      <rPr>
        <b/>
        <u/>
        <sz val="12"/>
        <rFont val="Calibri"/>
        <family val="2"/>
        <scheme val="minor"/>
      </rPr>
      <t xml:space="preserve">بالعدد: توريد وتركيب لي وضوء مع شطاف </t>
    </r>
    <r>
      <rPr>
        <b/>
        <sz val="12"/>
        <rFont val="Calibri"/>
        <family val="2"/>
        <scheme val="minor"/>
      </rPr>
      <t xml:space="preserve">: 
</t>
    </r>
    <r>
      <rPr>
        <sz val="12"/>
        <rFont val="Calibri"/>
        <family val="2"/>
        <scheme val="minor"/>
      </rPr>
      <t xml:space="preserve">توريد وتركيب لي وضوء مع شطاف  مثبت بالجدار والبند يشمل توريد وتركيب محبس زاوية  نوعية ممتازة حسب المواصفات وتعليمات المهندس المشرف. </t>
    </r>
  </si>
  <si>
    <r>
      <rPr>
        <b/>
        <u/>
        <sz val="12"/>
        <rFont val="Calibri"/>
        <family val="2"/>
        <scheme val="minor"/>
      </rPr>
      <t xml:space="preserve">By pieces: water pipe Body spray: </t>
    </r>
    <r>
      <rPr>
        <sz val="12"/>
        <rFont val="Calibri"/>
        <family val="2"/>
        <scheme val="minor"/>
      </rPr>
      <t xml:space="preserve">
-Supply and install excellent type of water pipe body spray, with angle valves and all its necessaries as specifications and instructions of supervised engineer</t>
    </r>
  </si>
  <si>
    <r>
      <rPr>
        <b/>
        <u/>
        <sz val="12"/>
        <rFont val="Calibri"/>
        <family val="2"/>
        <scheme val="minor"/>
      </rPr>
      <t>By pieces: suadi ceramics squat toilet:</t>
    </r>
    <r>
      <rPr>
        <sz val="12"/>
        <rFont val="Calibri"/>
        <family val="2"/>
        <scheme val="minor"/>
      </rPr>
      <t xml:space="preserve">
provide and install a squat toilet with its flushing cistern for WC with all its Accessories the item include replaceing the corner controle valve and pipes to connect the closet with monholes  as specifications and instructions of supervised engineer.</t>
    </r>
  </si>
  <si>
    <r>
      <rPr>
        <b/>
        <u/>
        <sz val="12"/>
        <rFont val="Calibri"/>
        <family val="2"/>
        <scheme val="minor"/>
      </rPr>
      <t xml:space="preserve">توريد وتركيب خزان علوي سعة 1000 لتر </t>
    </r>
    <r>
      <rPr>
        <sz val="12"/>
        <rFont val="Calibri"/>
        <family val="2"/>
        <scheme val="minor"/>
      </rPr>
      <t xml:space="preserve">
بالعدد: توريد وتركيب خزان بلاستيك بوليثلين طبقين سعة 1000 لتر  نوعية ممتازة يركب اعلى الحمامات والبند  يشمل:
- مواسير PVC سعودي ضغط عالي  للصاعد والنازل والمحابس الرئيسية ومواسير الفائض وفتحات الغسيل نوعية ممتازة .
-  توريد وتنفيذ قاعدة لكل خزان تتكون من رصة من البلك الصم مقاس 20سم * 40سم * 20سم على ارتفاع 20سم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العلوية مع عمل مبسطات حلقية عدد 3  مع التثبيت الجيد لها في القاعدة وعمل  دهان  مقاوم للصدا وجهين للمبسطات وعمل كل ما يلزم لتنفيذ البند بحسب توجيهات المهندس المشرف 
- طباعة شعار المؤسسة الطبية الميدانية والداعم على الخزان حسب توجيهات المهندس المشرف.</t>
    </r>
  </si>
  <si>
    <r>
      <rPr>
        <b/>
        <u/>
        <sz val="12"/>
        <rFont val="Calibri"/>
        <family val="2"/>
        <scheme val="minor"/>
      </rPr>
      <t>By piece: Provide water tank 1000L:</t>
    </r>
    <r>
      <rPr>
        <sz val="12"/>
        <rFont val="Calibri"/>
        <family val="2"/>
        <scheme val="minor"/>
      </rPr>
      <t xml:space="preserve">
- Supplying and installing an excellent type of 1500L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</si>
  <si>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r>
      <rPr>
        <b/>
        <u/>
        <sz val="12"/>
        <rFont val="Calibri"/>
        <family val="2"/>
        <scheme val="minor"/>
      </rPr>
      <t>Lump Sump: Supply and install water network pipes:</t>
    </r>
    <r>
      <rPr>
        <sz val="12"/>
        <rFont val="Calibri"/>
        <family val="2"/>
        <scheme val="minor"/>
      </rPr>
      <t xml:space="preserve">
- Supply and installation of a new external feeding network for bathrooms and laundries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</si>
  <si>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t xml:space="preserve">بالمتر المربع : بلاط سيراميك لجدران الحمامات :
</t>
    </r>
    <r>
      <rPr>
        <sz val="12"/>
        <color theme="1"/>
        <rFont val="Calibri"/>
        <family val="2"/>
        <scheme val="minor"/>
      </rPr>
      <t xml:space="preserve"> - توريد وتركيب بلاط سراميك نوعية ممتازة لجدران الحمامات  ويشمل التثبت على مونة إسمنتية بنسبة خلط لا تقل عن (1:3) وتشريب الفواصل بالاسمنت الابيض  والعمل يشمل تكسير البلاط القديم ونقله خارج المركز التخشين الجيد لجدران الحمامات  طبقا للمواصفات وتعليمات المهندس المشرف</t>
    </r>
  </si>
  <si>
    <r>
      <t>I</t>
    </r>
    <r>
      <rPr>
        <b/>
        <u/>
        <sz val="12"/>
        <rFont val="Calibri"/>
        <family val="2"/>
        <scheme val="minor"/>
      </rPr>
      <t xml:space="preserve">n square meter :Ceramic tiles for bathroom walls:
  </t>
    </r>
    <r>
      <rPr>
        <sz val="12"/>
        <rFont val="Calibri"/>
        <family val="2"/>
        <scheme val="minor"/>
      </rPr>
      <t>Supplying and installing excellent quality ceramic tiles for bathroom walls, including fixing on a cement mortar with a mixing ratio of no less than (1:3) and impregnating the joints with white cement. The work includes a good roughening of the bathroom walls according to the specifications and instructions of the supervising engineer</t>
    </r>
    <r>
      <rPr>
        <b/>
        <u/>
        <sz val="12"/>
        <rFont val="Calibri"/>
        <family val="2"/>
        <scheme val="minor"/>
      </rPr>
      <t>.</t>
    </r>
    <r>
      <rPr>
        <sz val="12"/>
        <rFont val="Calibri"/>
        <family val="2"/>
        <scheme val="minor"/>
      </rPr>
      <t>.</t>
    </r>
  </si>
  <si>
    <r>
      <t xml:space="preserve">بالمتر المربع : بلاط سيراميك لارضيات الحمامات :
</t>
    </r>
    <r>
      <rPr>
        <sz val="12"/>
        <color theme="1"/>
        <rFont val="Calibri"/>
        <family val="2"/>
        <scheme val="minor"/>
      </rPr>
      <t xml:space="preserve"> - توريد وتركيب بلاط سراميك اسباني نوعية ممتازة لارضيات الحمامات  ويشمل فرشة من الهلسن  تحتة ويثبت على مونة إسمنتية بنسبة خلط لا تقل عن (1:3) وتشريب الفواصل بالاسمنت الابيض والعمل يشمل تكسير البلاط القديم ونقله خارج المركز، طبقا للرسومات والمواصفات وتعليمات المهندس المشرف</t>
    </r>
  </si>
  <si>
    <r>
      <t>I</t>
    </r>
    <r>
      <rPr>
        <b/>
        <u/>
        <sz val="12"/>
        <rFont val="Calibri"/>
        <family val="2"/>
        <scheme val="minor"/>
      </rPr>
      <t>n square meter :Ceramic tiles for floor of bathrooms :</t>
    </r>
    <r>
      <rPr>
        <b/>
        <sz val="12"/>
        <rFont val="Calibri"/>
        <family val="2"/>
        <scheme val="minor"/>
      </rPr>
      <t xml:space="preserve">
</t>
    </r>
    <r>
      <rPr>
        <sz val="12"/>
        <rFont val="Calibri"/>
        <family val="2"/>
        <scheme val="minor"/>
      </rPr>
      <t>provide and install ceramic tiles for latrine's floor</t>
    </r>
    <r>
      <rPr>
        <b/>
        <sz val="12"/>
        <rFont val="Calibri"/>
        <family val="2"/>
        <scheme val="minor"/>
      </rPr>
      <t xml:space="preserve"> </t>
    </r>
    <r>
      <rPr>
        <sz val="12"/>
        <rFont val="Calibri"/>
        <family val="2"/>
        <scheme val="minor"/>
      </rPr>
      <t>Includes a layer of helsen under and installs on cement mortar using mixing ratio (1:3) and impregnation of joints with white cement. in accordance with the specifications and instructions of the supervising engineer.</t>
    </r>
  </si>
  <si>
    <t>Location coordinate:
E 45.248242
N 13.247032</t>
  </si>
  <si>
    <r>
      <rPr>
        <b/>
        <u/>
        <sz val="12"/>
        <color theme="1"/>
        <rFont val="Calibri"/>
        <family val="2"/>
        <scheme val="minor"/>
      </rPr>
      <t>بالمتر المربع/ أبواب حديد مربوع (رص) :</t>
    </r>
    <r>
      <rPr>
        <sz val="12"/>
        <color theme="1"/>
        <rFont val="Calibri"/>
        <family val="2"/>
        <scheme val="minor"/>
      </rPr>
      <t xml:space="preserve">
توريد وتركيب أبواب حديد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والعمل يشمل تكسير الباب وعمل عتبة مع تلبيس الحواف وازالة الابواب الحديد القديم وتسليمها الادارة المركز وجميع ما يلزم طبقاً للرسومات والمواصفات وتعليمات المهندس المشرف .</t>
    </r>
  </si>
  <si>
    <r>
      <rPr>
        <b/>
        <u/>
        <sz val="12"/>
        <rFont val="Calibri"/>
        <family val="2"/>
        <scheme val="minor"/>
      </rPr>
      <t>Iron doors (square) :</t>
    </r>
    <r>
      <rPr>
        <sz val="12"/>
        <rFont val="Calibri"/>
        <family val="2"/>
        <scheme val="minor"/>
      </rPr>
      <t xml:space="preserve">
Supply and installation of reinforced iron doors (40 x 20) mm. Traditional form and work includes paint face against the stucco and then the required oil paint Three-spindle (spray gun) over the foundation layer Resistant to the carpet with all the hardware of locks and frames, handles and bolts and three hinges with good installation Three fixings (20) cm with all traces of welding, abrasive and all the necessary effects shall be removed according to the drawings, specifications and instructions of the supervising engineer. </t>
    </r>
  </si>
  <si>
    <r>
      <rPr>
        <b/>
        <u/>
        <sz val="12"/>
        <rFont val="Calibri"/>
        <family val="2"/>
        <scheme val="minor"/>
      </rPr>
      <t>Aluminum windows :</t>
    </r>
    <r>
      <rPr>
        <sz val="12"/>
        <rFont val="Calibri"/>
        <family val="2"/>
        <scheme val="minor"/>
      </rPr>
      <t xml:space="preserve">
 Supply and installation of windows  thickness 1.25 mm and reinforced glass, with glass thickness (6) mm. (And work includes all supplies of bolts and cables and accessories and mesh nets and good installation in three places the walls of each side by screws and screws with the filling of small joints with silicon, and the price includes:
_ The embryo around the throat from the inside and outside transparent plastic paste, as well as the brushes on the bottom and top of the sides of the fence. This in addition to the installation of glass with rubber parts required for installation.
_ The work of all pieces of metal and screws required with the work holes required for the drainage of rainwater, which collects inside the throat and the price includes all necessary to finish the work to the fullest according to the drawings and specifications and the instructions of the supervisor.</t>
    </r>
  </si>
  <si>
    <r>
      <rPr>
        <b/>
        <u/>
        <sz val="12"/>
        <rFont val="Calibri"/>
        <family val="2"/>
        <scheme val="minor"/>
      </rPr>
      <t>Excavation work :</t>
    </r>
    <r>
      <rPr>
        <u/>
        <sz val="12"/>
        <rFont val="Calibri"/>
        <family val="2"/>
        <scheme val="minor"/>
      </rPr>
      <t xml:space="preserve">
</t>
    </r>
    <r>
      <rPr>
        <sz val="12"/>
        <rFont val="Calibri"/>
        <family val="2"/>
        <scheme val="minor"/>
      </rPr>
      <t>Excavation for foundation in all soils of any nature, including rock cutting and below the normal water level, according to the drawings and technical specification. The work involves dewatering, treating the soil by insecticides, cleaning the site, and the removal of excavated waste to a suitable location away from the construction site as drawings, details, and as directed by the Engineer in charge.</t>
    </r>
  </si>
  <si>
    <r>
      <rPr>
        <b/>
        <u/>
        <sz val="12"/>
        <color theme="1"/>
        <rFont val="Calibri"/>
        <family val="2"/>
        <scheme val="minor"/>
      </rPr>
      <t>بالمتر المكعب/ ردم بالتربة :</t>
    </r>
    <r>
      <rPr>
        <u/>
        <sz val="12"/>
        <color theme="1"/>
        <rFont val="Calibri"/>
        <family val="2"/>
        <scheme val="minor"/>
      </rPr>
      <t xml:space="preserve"> </t>
    </r>
    <r>
      <rPr>
        <sz val="12"/>
        <color theme="1"/>
        <rFont val="Calibri"/>
        <family val="2"/>
        <scheme val="minor"/>
      </rPr>
      <t xml:space="preserve">
 توريد و تنفيذ أعمال الردم بتربة نظيفة (بيسكورس) مستورده من خارج الموقع حول الأساسات وداخل المباني بالأبعاد الموضحة بالرسومات وعلى شكل طبقتين بحيث لا تزيد الطبقة عن 25 سم مع الدك والرش لكل طبقة وحتى الحصول على تربة متماسكة والثمن يشمل الدك والرش بدكاكة 5 طن وبحسب الرسومات والمواصفات وتعليمات المهندس المشرف.</t>
    </r>
  </si>
  <si>
    <r>
      <rPr>
        <b/>
        <u/>
        <sz val="12"/>
        <rFont val="Calibri"/>
        <family val="2"/>
        <scheme val="minor"/>
      </rPr>
      <t>Backfilling work :</t>
    </r>
    <r>
      <rPr>
        <sz val="12"/>
        <rFont val="Calibri"/>
        <family val="2"/>
        <scheme val="minor"/>
      </rPr>
      <t xml:space="preserve">
Backfilling by supplying and appling imported soil  (Base Coarse) from out of site. The backfilling shall be in two layers with maximum thickness of 25cm for each layer, in addition to spraying by water and compaction with a 5 ton Roller and according to the instructions and supervision of the engineer.</t>
    </r>
  </si>
  <si>
    <r>
      <rPr>
        <b/>
        <u/>
        <sz val="12"/>
        <color theme="1"/>
        <rFont val="Calibri"/>
        <family val="2"/>
        <scheme val="minor"/>
      </rPr>
      <t>بالمتر المربع/ طبقة من الصولنج سمك 15سم تحت الاساسات :</t>
    </r>
    <r>
      <rPr>
        <sz val="12"/>
        <color theme="1"/>
        <rFont val="Calibri"/>
        <family val="2"/>
        <scheme val="minor"/>
      </rPr>
      <t xml:space="preserve">
توريد و تنفيذ طبقة من الصولنج تحت الاساسات سمك15سم مع الدك الجيد والرش وحسب تعليمات المهندس المشرف</t>
    </r>
  </si>
  <si>
    <r>
      <rPr>
        <b/>
        <u/>
        <sz val="12"/>
        <rFont val="Calibri"/>
        <family val="2"/>
        <scheme val="minor"/>
      </rPr>
      <t>Valley Stones Layer :</t>
    </r>
    <r>
      <rPr>
        <sz val="12"/>
        <rFont val="Calibri"/>
        <family val="2"/>
        <scheme val="minor"/>
      </rPr>
      <t xml:space="preserve">
Providing and laying Valley Stone under the foundations with 15 cm thickness, and according to the engineering specifications and the engineer instructions.</t>
    </r>
  </si>
  <si>
    <r>
      <rPr>
        <b/>
        <u/>
        <sz val="12"/>
        <color theme="1"/>
        <rFont val="Calibri"/>
        <family val="2"/>
        <scheme val="minor"/>
      </rPr>
      <t xml:space="preserve"> بالمتر المكعب/ مباني حجر بازلتي للكرسي :</t>
    </r>
    <r>
      <rPr>
        <sz val="12"/>
        <color theme="1"/>
        <rFont val="Calibri"/>
        <family val="2"/>
        <scheme val="minor"/>
      </rPr>
      <t xml:space="preserve">
توريد وتنفيذ مباني حجر بازلتي صلبه بسماكة (40 سم) بناء مربوع مع الكحلة  و ذلك  بالمونة الأسمنتية (3:1) (اسمنت:رمل و باستخدام الإسمنت البورتلاندي المقاوم للكبريتات مع عمل كحلة تلبيس بارزة سمك (2سم) أفقية ورأسية للجزء الظاهر من الكرسي مع  الرش المنتظم والاهتمام بالمثنى وترابط البناء والكبس والسعر يتضمن اعمال الطلاء بالدامار للواجهات الداخلية والخارجية للكرسي الحجر طبقاً  للرسومات وتعليمات المهندس المشرف. </t>
    </r>
  </si>
  <si>
    <r>
      <rPr>
        <b/>
        <u/>
        <sz val="12"/>
        <rFont val="Calibri"/>
        <family val="2"/>
        <scheme val="minor"/>
      </rPr>
      <t>Basalt stone buildings of the foundation :</t>
    </r>
    <r>
      <rPr>
        <sz val="12"/>
        <rFont val="Calibri"/>
        <family val="2"/>
        <scheme val="minor"/>
      </rPr>
      <t xml:space="preserve">
Supply and build solid basalt stone foundation wall with a thickness of  (40 cm)  with stone veneer for joints and a mortar mix of (1:3) (cement: sand) using Portland cement with a decorative coating (2 cm) horizontal and vertical for the exposed part of the stone plinth with spraying Systematic and attention to the joint and the interdependence of construction. The price including to painting by bitumen's for all  stone wall internal and external  in the ground . and pressing according to the drawings and instructions supervisor engineer "</t>
    </r>
  </si>
  <si>
    <r>
      <rPr>
        <b/>
        <u/>
        <sz val="12"/>
        <color theme="1"/>
        <rFont val="Calibri"/>
        <family val="2"/>
        <scheme val="minor"/>
      </rPr>
      <t xml:space="preserve">بالمتر المربع/ مباني بلك اتوماتيكي 20سم : </t>
    </r>
    <r>
      <rPr>
        <sz val="12"/>
        <color theme="1"/>
        <rFont val="Calibri"/>
        <family val="2"/>
        <scheme val="minor"/>
      </rPr>
      <t xml:space="preserve">
توريد وتنفيذ مباني بلك ( بردين ) اسمنتي اتوماتيكي  سمك 20 سم , للقواطع الداخلية و الخارجية بمونة اسمنتية بنسبة (1:3). جميع البلك المستخدم اتوماتيكي ضغط عالي بمقاومة كسر عالية وتنفيذ البناء حسب أصول المهنة طبقا للرسومات والمواصفات وتعليمات المهندس المشرف.</t>
    </r>
  </si>
  <si>
    <r>
      <rPr>
        <b/>
        <u/>
        <sz val="12"/>
        <rFont val="Calibri"/>
        <family val="2"/>
        <scheme val="minor"/>
      </rPr>
      <t>بالمتر المكعب/ خرسانة عادية أسفل الأساسات:</t>
    </r>
    <r>
      <rPr>
        <sz val="12"/>
        <rFont val="Calibri"/>
        <family val="2"/>
        <scheme val="minor"/>
      </rPr>
      <t xml:space="preserve">
توريد وتنفيذ خرسانة عادية بسمك (10سم) وبمقاومة لا تقل عن (150 كجم/سم2) تحت الأساسات. العمل يشمل أعمال الرش بمياه صالحة للشرب  وجميع ما يلزم لإنهاء الأعمال طبقاً للرسومات والمواصفات وتعليمات المهندس المشرف .  </t>
    </r>
  </si>
  <si>
    <r>
      <rPr>
        <b/>
        <u/>
        <sz val="12"/>
        <rFont val="Calibri"/>
        <family val="2"/>
        <scheme val="minor"/>
      </rPr>
      <t>Ordinary concrete bottom foundations :</t>
    </r>
    <r>
      <rPr>
        <sz val="12"/>
        <rFont val="Calibri"/>
        <family val="2"/>
        <scheme val="minor"/>
      </rPr>
      <t xml:space="preserve">
Providing and applying (10cm) ordinary concrete with a strenth not less than (150 kg / cm 2)  under the foundations. The work includes spraying by pure water and all necessary to finish the work in accordance with the drawings and specifications and the instructions of the supervisor.</t>
    </r>
  </si>
  <si>
    <r>
      <rPr>
        <b/>
        <u/>
        <sz val="12"/>
        <rFont val="Calibri"/>
        <family val="2"/>
        <scheme val="minor"/>
      </rPr>
      <t>بالمتر المربع/ خرسانة عادية  للأرضيات :</t>
    </r>
    <r>
      <rPr>
        <sz val="12"/>
        <rFont val="Calibri"/>
        <family val="2"/>
        <scheme val="minor"/>
      </rPr>
      <t xml:space="preserve">
توريد وتنفيذ خرسانة عادية لأرضيات المباني بسمك (10سم)  وبمقاومة لا تقل عن (150كجم/سم2 ) مع وضع فرشة كسر أحجار (صولنج) تحتها سمك (20سم) مع الدك والرش بالماء جيداً  طبقاً للرسومات  وتعليمات المهندس المشرف.</t>
    </r>
  </si>
  <si>
    <r>
      <rPr>
        <b/>
        <u/>
        <sz val="12"/>
        <rFont val="Calibri"/>
        <family val="2"/>
        <scheme val="minor"/>
      </rPr>
      <t>Ordinary Concrete for Flooring :</t>
    </r>
    <r>
      <rPr>
        <sz val="12"/>
        <rFont val="Calibri"/>
        <family val="2"/>
        <scheme val="minor"/>
      </rPr>
      <t xml:space="preserve">
Providing and applying (10cm) ordinary concrete with a strenth not less than (150 kg / cm 2) with an underlaying layer of valley stones of (20cm) thickness. with compacting and spray water well according to the drawings and instructions of the supervisor.</t>
    </r>
  </si>
  <si>
    <r>
      <rPr>
        <b/>
        <u/>
        <sz val="12"/>
        <rFont val="Calibri"/>
        <family val="2"/>
        <scheme val="minor"/>
      </rPr>
      <t>بالمتر المكعب/ خرسانة مسلحة للاعتاب و الجسور الرابطة (رينج بيم):</t>
    </r>
    <r>
      <rPr>
        <sz val="12"/>
        <rFont val="Calibri"/>
        <family val="2"/>
        <scheme val="minor"/>
      </rPr>
      <t xml:space="preserve">
توريد وتنفيذ خرسانة مسلحة للاعتاب و الجسور الرابطة بمقطع قياس  (20سم*20سم) و بمقاومة لاتقل عن (250 كجم /سم 2 ) و بحديد تسليح 4 اسياخ للمقطع بقطر 14مم و حديد كانات 8مم كل 20سم ويشمل البند اعمال التخشيبة ووتوريد وقص ووضع الحديد وهز الخرسانة بالهزاز والرش وكل مايلزم طبقا للرسومات والمواصفات وتعليمات المهندس المشرف </t>
    </r>
  </si>
  <si>
    <r>
      <rPr>
        <b/>
        <u/>
        <sz val="12"/>
        <rFont val="Calibri"/>
        <family val="2"/>
        <scheme val="minor"/>
      </rPr>
      <t>Reinforced concrete for sills and link beam :</t>
    </r>
    <r>
      <rPr>
        <sz val="12"/>
        <rFont val="Calibri"/>
        <family val="2"/>
        <scheme val="minor"/>
      </rPr>
      <t xml:space="preserve">
Providing and applying reinforced concrete for sills and link beam (20cm*20cm) and resistance of not less than (250 kg / cm 2). The work Includes shattering,  cutting and laying of iron, shaking concrete with vibrating, spraying and all necessary according to drawings,</t>
    </r>
  </si>
  <si>
    <r>
      <rPr>
        <b/>
        <u/>
        <sz val="12"/>
        <rFont val="Calibri"/>
        <family val="2"/>
        <scheme val="minor"/>
      </rPr>
      <t>بالمتر المربع/ سقف خشب :</t>
    </r>
    <r>
      <rPr>
        <sz val="12"/>
        <rFont val="Calibri"/>
        <family val="2"/>
        <scheme val="minor"/>
      </rPr>
      <t xml:space="preserve">
توريد وتنفيذ سقف خشب احمر مكون من مرابيع خشب مقاس لاتقل عن (14 سم*7 سم) وبمسافة لا تزيد عن 30 سم صافي بين المرابيع  مع الواح خشبية (أبلكاش) بسماكة 12 مم تغطى بطبقة الفلت البحريني العازل سماكة 2 مم مع عمل تراكب لايقل عن 10 سم بين وصلات الفلت ويتم تلحيمها باستخدام الدافور و تنفيذ خرسانة مسلحة خفيفة التسليح للسقف بسماكة 10 سم بنسبة خلط (1:2:3) وبتسليح حديد قطر 8 مم فرش و غطاء بمسافة لا تزيد عن 20 سم سنتر/سنتر و بحسب الميول المطلوب لتصريف مياه الامطار. السعر يتضمن جميع المواد أو الأعمال المطلوبة لاستكمال الأعمال بحسب الرسومات و التفاصيل وتعليمات المهندس المشرف. </t>
    </r>
  </si>
  <si>
    <r>
      <rPr>
        <b/>
        <u/>
        <sz val="12"/>
        <rFont val="Calibri"/>
        <family val="2"/>
        <scheme val="minor"/>
      </rPr>
      <t>Timber &amp; Concrete Roof :</t>
    </r>
    <r>
      <rPr>
        <sz val="12"/>
        <rFont val="Calibri"/>
        <family val="2"/>
        <scheme val="minor"/>
      </rPr>
      <t xml:space="preserve">
Providing and applying timber roof that consists of wooden ribs (7cm *14cm) with each rib 30cm c/c, and a 12mm thick Plywood boards covered by an insulations layer of 2mm Bahraini asphalt, and apply a 10 cm thick reinforced concrete with a mixing ratio of (1:2:3) reinforced by 8mm diameter bars at two-way mesh for each 200mm c/c according to the required orientation for the drainage of rain water. The price includes all required works or materials to complete the works as drawings, details, and as directed by the Engineer in charge.</t>
    </r>
  </si>
  <si>
    <r>
      <rPr>
        <b/>
        <u/>
        <sz val="12"/>
        <color theme="1"/>
        <rFont val="Calibri"/>
        <family val="2"/>
        <scheme val="minor"/>
      </rPr>
      <t>بالمتر المربع/ تلبيس الجدران خارجي اسمنت بورتلاندي:</t>
    </r>
    <r>
      <rPr>
        <b/>
        <sz val="12"/>
        <color theme="1"/>
        <rFont val="Calibri"/>
        <family val="2"/>
        <scheme val="minor"/>
      </rPr>
      <t xml:space="preserve">  </t>
    </r>
    <r>
      <rPr>
        <sz val="12"/>
        <color theme="1"/>
        <rFont val="Calibri"/>
        <family val="2"/>
        <scheme val="minor"/>
      </rPr>
      <t xml:space="preserve">
تلبيس الجدران باستخدام الاسمنت البورتلاندي سمك 2 سم ويشمل الطرطشة والطبقة الاساسية والطبقة النهائية بالمونة الاسمنتية 1:3  وعمل الاوتار والودع لوزن التلبيس مع الرش ثلاث مرات يومياً واستخدام شبك التلبيس في مناطق التقاء المباني بالخرسانة  طبقا للرسومات والمواصفات وتعليمات المهندس المشرف.</t>
    </r>
  </si>
  <si>
    <r>
      <rPr>
        <b/>
        <u/>
        <sz val="12"/>
        <rFont val="Calibri"/>
        <family val="2"/>
        <scheme val="minor"/>
      </rPr>
      <t>External plastering :</t>
    </r>
    <r>
      <rPr>
        <sz val="12"/>
        <rFont val="Calibri"/>
        <family val="2"/>
        <scheme val="minor"/>
      </rPr>
      <t xml:space="preserve">
External plastering to walls minimum 2cm thick in two coats with a mortar mix of (1:3) of specified grade including experiment mesh; corner Beas ; angle head CE-bond etc. And complete the work according to the specifications and the engineer instructions.</t>
    </r>
  </si>
  <si>
    <r>
      <rPr>
        <b/>
        <u/>
        <sz val="12"/>
        <rFont val="Calibri"/>
        <family val="2"/>
        <scheme val="minor"/>
      </rPr>
      <t xml:space="preserve">بالمتر المربع/ تلبيس الجدران داخلي اسمنت بورتلاندي : </t>
    </r>
    <r>
      <rPr>
        <sz val="12"/>
        <rFont val="Calibri"/>
        <family val="2"/>
        <scheme val="minor"/>
      </rPr>
      <t xml:space="preserve">
تلبيس الجدران باستخدام الاسمنت البورتلاندي بسماكة 1.5سم و يشمل الطرطشة والطبقة الاساسية والطبقة النهائية و بمونة اسمنتية (1:3) وعمل الاوتار والودع لوزن التلبيس مع الرش ثلاث مرات يومياً واستخدام شبك التلبيس في مناطق التقاء المباني بالخرسانة طبقا للرسومات والمواصفات وتعليمات المهندس المشرف. </t>
    </r>
  </si>
  <si>
    <r>
      <rPr>
        <b/>
        <u/>
        <sz val="12"/>
        <rFont val="Calibri"/>
        <family val="2"/>
        <scheme val="minor"/>
      </rPr>
      <t>Internal plastering :</t>
    </r>
    <r>
      <rPr>
        <sz val="12"/>
        <rFont val="Calibri"/>
        <family val="2"/>
        <scheme val="minor"/>
      </rPr>
      <t xml:space="preserve">
Internal plastering to walls minimum 1.5cm thick in two coats with a mortar mix of (1:3) of specified grade including experiment mesh; corner Beas ; angle head CE-bond etc. And complete the work according to the specifications and the engineer instructions.</t>
    </r>
  </si>
  <si>
    <r>
      <rPr>
        <b/>
        <u/>
        <sz val="12"/>
        <rFont val="Calibri"/>
        <family val="2"/>
        <scheme val="minor"/>
      </rPr>
      <t xml:space="preserve">بالمتر المربع/ دهان مقاوم للرطوبة للجدران الخارجية  : </t>
    </r>
    <r>
      <rPr>
        <sz val="12"/>
        <rFont val="Calibri"/>
        <family val="2"/>
        <scheme val="minor"/>
      </rPr>
      <t xml:space="preserve">
توريد وتنفيذ دهان مقاوم للرطوبة للجدران باللون المطلوب مكون من وجه اساس وثلاثة اوجه  والصنفرة ثلاث طبقات نوعية ممتازة مع عمل جميع ما يلزم  طبقا للرسومات والمواصفات وتعليمات المهندس المشرف </t>
    </r>
  </si>
  <si>
    <r>
      <rPr>
        <b/>
        <u/>
        <sz val="12"/>
        <rFont val="Calibri"/>
        <family val="2"/>
        <scheme val="minor"/>
      </rPr>
      <t>بالمتر المربع/ دهان زيتي للجدران الداخلية  :</t>
    </r>
    <r>
      <rPr>
        <sz val="12"/>
        <rFont val="Calibri"/>
        <family val="2"/>
        <scheme val="minor"/>
      </rPr>
      <t xml:space="preserve">
توريد وتنفيذ دهان زيتي  باللون المطلوب نوعية ممتازة للحوائط والجدران مكون من اساس وثلاثة اوجه مع المعجنة والصنفرة ثلاث طبقات وجميع ما يلزم طبقا للرسومات والمواصفات وتعليمات المهندس المشرف </t>
    </r>
  </si>
  <si>
    <r>
      <rPr>
        <b/>
        <u/>
        <sz val="12"/>
        <rFont val="Calibri"/>
        <family val="2"/>
        <scheme val="minor"/>
      </rPr>
      <t>Internal painting :</t>
    </r>
    <r>
      <rPr>
        <sz val="12"/>
        <rFont val="Calibri"/>
        <family val="2"/>
        <scheme val="minor"/>
      </rPr>
      <t xml:space="preserve">
Providing and applying oil paint in the required color for walls, consisting of a base paint and with putty and emery three layers of paints and all necessary according to the specifications supervisor engineer instructions.</t>
    </r>
  </si>
  <si>
    <r>
      <rPr>
        <b/>
        <u/>
        <sz val="12"/>
        <rFont val="Calibri"/>
        <family val="2"/>
        <scheme val="minor"/>
      </rPr>
      <t>بالمتر المربع : دهان الاسقف الخشبية الداخلية للوحدة الصحية:</t>
    </r>
    <r>
      <rPr>
        <b/>
        <sz val="12"/>
        <rFont val="Calibri"/>
        <family val="2"/>
        <scheme val="minor"/>
      </rPr>
      <t xml:space="preserve">
</t>
    </r>
    <r>
      <rPr>
        <sz val="12"/>
        <rFont val="Calibri"/>
        <family val="2"/>
        <scheme val="minor"/>
      </rPr>
      <t>توريد وتنفيد دهان خشبي باللون المطلوب للاسقف الخشبية الداخلية للحمامات مكون من وجه أساس ووجهين باللون المطلوب نوعية ممتازة مع عمل الصنفرة , طبقا للمواصفات وتعليمات المهندس المشرف .</t>
    </r>
  </si>
  <si>
    <r>
      <rPr>
        <b/>
        <u/>
        <sz val="12"/>
        <rFont val="Calibri"/>
        <family val="2"/>
        <scheme val="minor"/>
      </rPr>
      <t>By square meter: Internal wooden roof painting:</t>
    </r>
    <r>
      <rPr>
        <sz val="12"/>
        <rFont val="Calibri"/>
        <family val="2"/>
        <scheme val="minor"/>
      </rPr>
      <t xml:space="preserve">
Providing and applying emulsion paint in the required color for roofs, consisting of a base paint and with emery two layers of paints and all necessary according to the specifications supervisor engineer instructions.</t>
    </r>
  </si>
  <si>
    <r>
      <rPr>
        <b/>
        <u/>
        <sz val="12"/>
        <color theme="1"/>
        <rFont val="Calibri"/>
        <family val="2"/>
        <scheme val="minor"/>
      </rPr>
      <t>بالمتر الطولي/ مواسير تصريف مياه الأمطار :</t>
    </r>
    <r>
      <rPr>
        <sz val="12"/>
        <color theme="1"/>
        <rFont val="Calibri"/>
        <family val="2"/>
        <scheme val="minor"/>
      </rPr>
      <t xml:space="preserve">
توريد وتركيب مواسير بلاستيك ضغط متوسط لتصريف مياه الأمطار قطر 3 هنش والتثبيت بالجدران بشكل جيد (كليب كل 1.5م)  طبقاً للرسومات وتعليمات المهندس المشرف .</t>
    </r>
  </si>
  <si>
    <r>
      <rPr>
        <b/>
        <u/>
        <sz val="12"/>
        <rFont val="Calibri"/>
        <family val="2"/>
        <scheme val="minor"/>
      </rPr>
      <t>Rainwater drainage pipes :</t>
    </r>
    <r>
      <rPr>
        <sz val="12"/>
        <rFont val="Calibri"/>
        <family val="2"/>
        <scheme val="minor"/>
      </rPr>
      <t xml:space="preserve">
Surface length: Supply and installation of plastic pipes. Medium pressure for drainage of rainwater. 3 Inches and wall fastening (clip every 1.5 m) according to drawings and instructions of the supervisor.</t>
    </r>
  </si>
  <si>
    <r>
      <rPr>
        <b/>
        <u/>
        <sz val="12"/>
        <color theme="1"/>
        <rFont val="Calibri"/>
        <family val="2"/>
        <scheme val="minor"/>
      </rPr>
      <t xml:space="preserve">بالمتر المربع/ رصيف حول المبنى :  </t>
    </r>
    <r>
      <rPr>
        <sz val="12"/>
        <color theme="1"/>
        <rFont val="Calibri"/>
        <family val="2"/>
        <scheme val="minor"/>
      </rPr>
      <t xml:space="preserve">               
رصيف حول المبنى عرض 0.60م مع الحفر والدك والرش وباستخدام كسر حجر وطبقة من الخرسانة العادية سمك 10سم وطبقة من بلاط الارصفة الممتازة, مع استخدام بردورات بارتفاع 45سم ووضع خلطة اسمنتية تحتها والثمن يشمل جميع مايلزم لأنهاء العمل  بحسب تعليمات المهندس المشرف.
</t>
    </r>
  </si>
  <si>
    <r>
      <rPr>
        <b/>
        <u/>
        <sz val="12"/>
        <rFont val="Calibri"/>
        <family val="2"/>
        <scheme val="minor"/>
      </rPr>
      <t>Sidewalk around the building :</t>
    </r>
    <r>
      <rPr>
        <sz val="12"/>
        <rFont val="Calibri"/>
        <family val="2"/>
        <scheme val="minor"/>
      </rPr>
      <t xml:space="preserve">
Sidewalk around the building width 0.60 m including excavation,sparge and using breaking stone, a layer of ordinary concrete thickness of 10 cm, a layer of tile good pavements, with the use of curbs, up 45 cm  the price includes do evrey things thant necessary to finsh this works according to the engineering specifications and engineer instructions.</t>
    </r>
  </si>
  <si>
    <r>
      <rPr>
        <b/>
        <u/>
        <sz val="12"/>
        <color theme="1"/>
        <rFont val="Calibri"/>
        <family val="2"/>
        <scheme val="minor"/>
      </rPr>
      <t>بالمتر الطولي/ أعمال الوزرات السيراميك :</t>
    </r>
    <r>
      <rPr>
        <sz val="12"/>
        <color theme="1"/>
        <rFont val="Calibri"/>
        <family val="2"/>
        <scheme val="minor"/>
      </rPr>
      <t xml:space="preserve">
توريد وتركيب وزرات سيراميك نوعية ممتازة مقاس (10*40*2)سم مشطوفة من احد الحروف (شطفة صناعية)، وذلك للفصول وحيثما يلزم بحسب ما تبينه الرسومات مع إعتماد العينات قبل التوريد والثمن يشمل:
- التخشين اللأزم خلف النعلات في الجدران أو الخرسانة والتنظيف.
- عمل مونة أسمنتية بنسب خلط (3:1) ،وذلك لتركيب ولصق النعلات.
- الترويب بمونة الأسمنت الأبيض وتعبئة الفواصل جيداً.
- الرش بالماء كما يشمل الثمن جميع أعمال التنظيف والتشطيب وتسليم العمل على اكمل وجه بحسب المواصفات والرسومات وتعليمات المهندس المشرف.</t>
    </r>
  </si>
  <si>
    <r>
      <rPr>
        <b/>
        <u/>
        <sz val="12"/>
        <rFont val="Calibri"/>
        <family val="2"/>
        <scheme val="minor"/>
      </rPr>
      <t>Skirting Tiles :</t>
    </r>
    <r>
      <rPr>
        <sz val="12"/>
        <rFont val="Calibri"/>
        <family val="2"/>
        <scheme val="minor"/>
      </rPr>
      <t xml:space="preserve">
Supply and apply Ceramic skirts (10cm*40cm*2cm), beveled from one of the edges (industrial rinse) for the classess, and where necessary according to the drawings shown and with the approval of the provided samples before delivery and the price includes:
- Scrapping behind the insoles in walls or concrete and cleaning.
- Cement mortar with mixing ratios (1:3), in order to install and paste the insole.
- Wet with white cement mortar and fill joints well.
- The final treatment of the final surface and heavy spraying with water and the price includes all the work of cleaning and finishing and delivery of work to the fullest according to specifications and drawings and the instructions of the supervisor engineer.</t>
    </r>
  </si>
  <si>
    <r>
      <rPr>
        <b/>
        <u/>
        <sz val="12"/>
        <rFont val="Calibri"/>
        <family val="2"/>
        <scheme val="minor"/>
      </rPr>
      <t>In pieces: supply and install washbasin:</t>
    </r>
    <r>
      <rPr>
        <sz val="12"/>
        <rFont val="Calibri"/>
        <family val="2"/>
        <scheme val="minor"/>
      </rPr>
      <t xml:space="preserve">
-Suuply and install a washbasin from saudi ceramic of 50cm*45cm dimension with accessories and all fittings.
-The work includes installing a drainage pipes of 2.5" dia. with all fittings from the washbasin to the outside manhle.</t>
    </r>
  </si>
  <si>
    <r>
      <rPr>
        <b/>
        <u/>
        <sz val="12"/>
        <rFont val="Calibri"/>
        <family val="2"/>
        <scheme val="minor"/>
      </rPr>
      <t>بالعدد :مرحاض جلاس (افرنجي):</t>
    </r>
    <r>
      <rPr>
        <b/>
        <sz val="12"/>
        <rFont val="Calibri"/>
        <family val="2"/>
        <scheme val="minor"/>
      </rPr>
      <t xml:space="preserve">
 </t>
    </r>
    <r>
      <rPr>
        <sz val="12"/>
        <rFont val="Calibri"/>
        <family val="2"/>
        <scheme val="minor"/>
      </rPr>
      <t xml:space="preserve">توريد و تركيب مراحيض افرنجية بمقاس لا يقل عن 60*50 سم نوع خزف  او ما يماثلة مع صندوق الطرد و البند يشمل توريد وتركيب محبس زاوية  مع لي تغذية بالماء لخزان الطرد الخاص بالمرحاض  مع جميع توصيلات الصرف الصحي حتى غرفة التفتيش وكذلك يشمل اعمال التثبيت و التحبيش بمونة الاسمنت و الرمل كما يشمل البند جميع ما  يلزم لتشطيب العمل و تسليمة على اكمل وجة بحسب المواصفات و تعليمات المهندس المشرف  </t>
    </r>
  </si>
  <si>
    <r>
      <rPr>
        <b/>
        <u/>
        <sz val="12"/>
        <rFont val="Calibri"/>
        <family val="2"/>
        <scheme val="minor"/>
      </rPr>
      <t>By pieces: Suadi Close Coupled Ceramic Toilet Pan Cistern and seat:</t>
    </r>
    <r>
      <rPr>
        <sz val="12"/>
        <rFont val="Calibri"/>
        <family val="2"/>
        <scheme val="minor"/>
      </rPr>
      <t xml:space="preserve">
provide and install a  Close Coupled Ceramic Toilet Pan Cistern and seat for WC with all its Accessories the item include replaceing the corner controle angle valve and pipes to connect the closet with monholes as specifications and instructions of supervised engineer.</t>
    </r>
  </si>
  <si>
    <r>
      <rPr>
        <b/>
        <u/>
        <sz val="12"/>
        <color theme="1"/>
        <rFont val="Calibri"/>
        <family val="2"/>
        <scheme val="minor"/>
      </rPr>
      <t>بالعدد: مراوح سقف اقتصادي 36 وات:</t>
    </r>
    <r>
      <rPr>
        <sz val="12"/>
        <color theme="1"/>
        <rFont val="Calibri"/>
        <family val="2"/>
        <scheme val="minor"/>
      </rPr>
      <t xml:space="preserve">
 توريد وتركيب مراوح سقف اقتصادية 36 وات نظامين نوع ممتازمع المفتاح وجميع المستلزمات والتوصيل بالطاقة الشمسية حتى مأخذ الكهرباء وتشمل المواسير البلاستيكية (PVC) والتي توضع قبل الصب والعلب واغطيتها زتثبيتها بالمسامير القلاووظ والاسلاك من النقطة الى لوحة التوزيع والثمن يشمل كل مايلزم لانهاء العمل حسب</t>
    </r>
  </si>
  <si>
    <r>
      <rPr>
        <b/>
        <u/>
        <sz val="12"/>
        <rFont val="Calibri"/>
        <family val="2"/>
        <scheme val="minor"/>
      </rPr>
      <t>By Piece: Ceiling Fans 36 watt:</t>
    </r>
    <r>
      <rPr>
        <sz val="12"/>
        <rFont val="Calibri"/>
        <family val="2"/>
        <scheme val="minor"/>
      </rPr>
      <t xml:space="preserve">
Supply and installation of  Fans 36 watt and substantiated ceilings and fans of the genre is excellent with the keys and all supplies and delivery of electricity from solar system and even wire and outlet boxes, the price includes do every things that  necessary to finish this works according to the specifications and instructions of the supervising engineer. </t>
    </r>
  </si>
  <si>
    <r>
      <rPr>
        <b/>
        <u/>
        <sz val="12"/>
        <color theme="1"/>
        <rFont val="Calibri"/>
        <family val="2"/>
        <scheme val="minor"/>
      </rPr>
      <t>بالعدد: مأخذ كهرباء قوة 13 أمبير :</t>
    </r>
    <r>
      <rPr>
        <sz val="12"/>
        <color theme="1"/>
        <rFont val="Calibri"/>
        <family val="2"/>
        <scheme val="minor"/>
      </rPr>
      <t xml:space="preserve">
توريد وتركيب مأخذ كهرباء قوة 13 أمبير تركب داخل الحائط مع جميع المستلزمات من انابيب PVC , وتشمل المواسير البلاستيكية (PVC  ) والتي توضع قبل الصب والعلب واغطيتها زتثبيتها بالمسامير القلاووظ والاسلاك من النقطة الى لوحة التوزيع ( فقط ثلاثة بلاكات يتم شبكها بالطاقة الشمسية) والثمن يشمل كل مايلزم لانهاء العمل حسب المواصفات وتعليمات المهندس المشرف.</t>
    </r>
  </si>
  <si>
    <r>
      <rPr>
        <b/>
        <u/>
        <sz val="12"/>
        <rFont val="Calibri"/>
        <family val="2"/>
        <scheme val="minor"/>
      </rPr>
      <t>Wall Sockets 13 amps :</t>
    </r>
    <r>
      <rPr>
        <sz val="12"/>
        <rFont val="Calibri"/>
        <family val="2"/>
        <scheme val="minor"/>
      </rPr>
      <t xml:space="preserve">
Supply and installation of electrical power 13 amp socket mounted inside the wall with all the requirements of PVC pipe, wire and cans with screw nails. The price includes do all the necessary to finish this works according to the engineering specifications and engineer instructions .</t>
    </r>
  </si>
  <si>
    <r>
      <rPr>
        <b/>
        <u/>
        <sz val="12"/>
        <color theme="1"/>
        <rFont val="Calibri"/>
        <family val="2"/>
        <scheme val="minor"/>
      </rPr>
      <t xml:space="preserve">بالعدد: لمبات سقف  LED مع هولدر :
</t>
    </r>
    <r>
      <rPr>
        <sz val="12"/>
        <color theme="1"/>
        <rFont val="Calibri"/>
        <family val="2"/>
        <scheme val="minor"/>
      </rPr>
      <t>- توريد وتركيب  لمبات LED  سقفية  220 فولت  تثبت بالسقف، بقدرة 20 وات مع الهولدر كما يشمل البند التسليك حتى اقرب نقطة بالطاقة الشمسيةوتشمل المواسير البلاستيكية(PVC) والتي توضع قبل الصب والعلب واغطيتها زتثبيتها بالمسامير القلاووظ والاسلاك من النقطة الى لوحة التوزيع  كما يشمل البند توريد وتركيب مفتاح كهربائي نوعية ممتازة حسب المواصفات وتعليمات المهندس المشرف.</t>
    </r>
  </si>
  <si>
    <r>
      <rPr>
        <b/>
        <u/>
        <sz val="12"/>
        <rFont val="Calibri"/>
        <family val="2"/>
        <scheme val="minor"/>
      </rPr>
      <t>By Piece: LED Ceiling Bulbs with Holder:</t>
    </r>
    <r>
      <rPr>
        <sz val="12"/>
        <rFont val="Calibri"/>
        <family val="2"/>
        <scheme val="minor"/>
      </rPr>
      <t xml:space="preserve">
- Supply and installation of 220-volt LED ceiling lamps installed in the ceiling, with a capacity of 20 watts with holodrliklk with the switch Excellent quality according to the specifications and instructions of the supervising engineer.</t>
    </r>
  </si>
  <si>
    <t>Location coordinate:
E 45.468872
N 13.422313</t>
  </si>
  <si>
    <r>
      <rPr>
        <b/>
        <u/>
        <sz val="12"/>
        <rFont val="Calibri"/>
        <family val="2"/>
        <scheme val="minor"/>
      </rPr>
      <t>بالمتر المربع/عزل ومعالجة صبة  السطح  القديمة:</t>
    </r>
    <r>
      <rPr>
        <sz val="12"/>
        <rFont val="Calibri"/>
        <family val="2"/>
        <scheme val="minor"/>
      </rPr>
      <t xml:space="preserve">
توريد وتنفيذ عزل مائي للاسطح وبطلاء وجهين من العازل الاسمنتي (sika seal 105) او مواد ايبوكسية المقاوم للحرارة واشعة الشمس كما يشمل البند عمل المعالجة اللازمة للاجزاء المتضررة من صبة الميول والفواصل  وعمل نعلة اسمنتية باستخدام مواد عازلةومضافة (sika latex)وجميع اعمال الصنفرة وتسوية وتجهيز السطح لاعمال الدهان بالمادة العازلة بحسب المواصفات وتعليمات المهندس المشرف. </t>
    </r>
  </si>
  <si>
    <r>
      <rPr>
        <b/>
        <u/>
        <sz val="12"/>
        <rFont val="Calibri"/>
        <family val="2"/>
        <scheme val="minor"/>
      </rPr>
      <t>Per square meter / insulation and treatment of old roof plastering:</t>
    </r>
    <r>
      <rPr>
        <sz val="12"/>
        <rFont val="Calibri"/>
        <family val="2"/>
        <scheme val="minor"/>
      </rPr>
      <t xml:space="preserve">
Supplying and implementing waterproofing of surfaces by painting two sides of cement insulation (Sika Seal 105) or epoxy materials that are resistant to heat and sunlight. The item also includes doing the necessary treatment for the damaged parts of the slopes and joints, making a cement sole using insulating materials and additives (Sika Latex), and all sanding, leveling and preparing the surface. For painting works with insulating material according to the specifications and instructions of the supervising engineer. "</t>
    </r>
  </si>
  <si>
    <r>
      <rPr>
        <b/>
        <u/>
        <sz val="12"/>
        <color theme="1"/>
        <rFont val="Calibri"/>
        <family val="2"/>
        <scheme val="minor"/>
      </rPr>
      <t>بالمقطوعية :معالجة الارضة بالمبنى الرئيسي للمركز:</t>
    </r>
    <r>
      <rPr>
        <b/>
        <sz val="12"/>
        <color theme="1"/>
        <rFont val="Calibri"/>
        <family val="2"/>
        <scheme val="minor"/>
      </rPr>
      <t xml:space="preserve">
</t>
    </r>
    <r>
      <rPr>
        <sz val="12"/>
        <color theme="1"/>
        <rFont val="Calibri"/>
        <family val="2"/>
        <scheme val="minor"/>
      </rPr>
      <t>معالجة الارضة في المبنى الرئيسي للمركز  وإزالة أماكن تكاثرها في الجدران وفي كل مكان تظهر فيه وذلك بالتنظيف بعد إزالة أماكن تجمعها ومن ثم رش المبيد الخاص بمكافحتها داخل ثقوب في الارضيات (ثقب كل 1.5م) واماكن تواجدها حسب إرشادات الشركة المصنعة للمبيد وطرق المكافحة المتعارف عليها وذلك بحسب المواصفات وتعليمات المهندس المشرف</t>
    </r>
  </si>
  <si>
    <r>
      <rPr>
        <b/>
        <u/>
        <sz val="12"/>
        <rFont val="Calibri"/>
        <family val="2"/>
        <scheme val="minor"/>
      </rPr>
      <t>Lump-sum: Treatment of the termites:</t>
    </r>
    <r>
      <rPr>
        <b/>
        <sz val="12"/>
        <rFont val="Calibri"/>
        <family val="2"/>
        <scheme val="minor"/>
      </rPr>
      <t xml:space="preserve">
</t>
    </r>
    <r>
      <rPr>
        <sz val="12"/>
        <rFont val="Calibri"/>
        <family val="2"/>
        <scheme val="minor"/>
      </rPr>
      <t>Treatment of the termites of the center walls by cleaning after removing the places of collection, then spraying the special pesticide to combat them according to the instructions of the manufacturer of the pesticide and methods of conventional control, according to the specifications and instructions of the supervising engineer.</t>
    </r>
  </si>
  <si>
    <r>
      <rPr>
        <b/>
        <u/>
        <sz val="12"/>
        <color theme="1"/>
        <rFont val="Calibri"/>
        <family val="2"/>
        <scheme val="minor"/>
      </rPr>
      <t>بالمتر المربع/ أبواب حديد مربوع (رص) :</t>
    </r>
    <r>
      <rPr>
        <sz val="12"/>
        <color theme="1"/>
        <rFont val="Calibri"/>
        <family val="2"/>
        <scheme val="minor"/>
      </rPr>
      <t xml:space="preserve">
توريد وتركيب أبواب حديد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وجميع ما يلزم طبقاً للرسومات والمواصفات وتعليمات المهندس المشرف .</t>
    </r>
  </si>
  <si>
    <r>
      <rPr>
        <b/>
        <u/>
        <sz val="12"/>
        <color theme="1"/>
        <rFont val="Calibri"/>
        <family val="2"/>
        <scheme val="minor"/>
      </rPr>
      <t>بالعدد/ مفاقدة نوافذ حديد:</t>
    </r>
    <r>
      <rPr>
        <sz val="12"/>
        <color theme="1"/>
        <rFont val="Calibri"/>
        <family val="2"/>
        <scheme val="minor"/>
      </rPr>
      <t xml:space="preserve">
مفاقدة نوافذ حديد مقاس (1*1.2)وذلك من حيث الفتح والاغلاق والتثبيت الجيد واستبدال الزجاج المكسر لها من نفس النوع السابق كما يشمل العمل توريد وتركيب جميع النواقص من مغالق وربلات واكسسوارات وشبك نامس والتثبيت الجيد وانها العمل بحسب توجيهات وتعليمات المهندس المشرف .</t>
    </r>
  </si>
  <si>
    <r>
      <rPr>
        <b/>
        <u/>
        <sz val="11"/>
        <rFont val="Calibri"/>
        <family val="2"/>
        <scheme val="minor"/>
      </rPr>
      <t>By Piece: Iron windows paint::</t>
    </r>
    <r>
      <rPr>
        <sz val="11"/>
        <rFont val="Calibri"/>
        <family val="2"/>
        <scheme val="minor"/>
      </rPr>
      <t xml:space="preserve">
Loss of  iron windows in terms of opening, closing, good installation and replacing broken glass of the same type as the previous one. The work also includes the supply and installation of all the deficiencies of  iron units with all the supplies of bolts, bales, accessories, netting and good installation and that it is working according to the instructions and instructions of the supervising engineer.</t>
    </r>
  </si>
  <si>
    <r>
      <rPr>
        <b/>
        <u/>
        <sz val="12"/>
        <color theme="1"/>
        <rFont val="Calibri"/>
        <family val="2"/>
        <scheme val="minor"/>
      </rPr>
      <t>بالعدد:مفاقدة و صيانة الابواب الحديدية الخارجية :</t>
    </r>
    <r>
      <rPr>
        <sz val="12"/>
        <color theme="1"/>
        <rFont val="Calibri"/>
        <family val="2"/>
        <scheme val="minor"/>
      </rPr>
      <t xml:space="preserve">
- مفاقدة وصيانة الابواب الحديدية  مقاس (2.2م ×1م )  والبند يشمل التنظيف والصنفرة من الصدأ ودهانها بدهان مقاوم للصدأ وجهين وكذلك الدهان بطلاء زيتي وجهين نوعيه ممتازة باللون المطلوب,  طبقا للمواصفات وتعليمات المهندس المشرف</t>
    </r>
  </si>
  <si>
    <r>
      <rPr>
        <b/>
        <u/>
        <sz val="11"/>
        <rFont val="Calibri"/>
        <family val="2"/>
        <scheme val="minor"/>
      </rPr>
      <t>By Pieces: repair and Maintaine the iron doors:</t>
    </r>
    <r>
      <rPr>
        <sz val="11"/>
        <rFont val="Calibri"/>
        <family val="2"/>
        <scheme val="minor"/>
      </rPr>
      <t xml:space="preserve">
repair and Maintaine the iron doors  dimension (2.2m x 1m) by cleaning and remving the rust and applying the required painting two-coats over the foundation layer resistant to the carpet and all the necessary effects shall be removed according to specifications and instructions of the supervising engineer.</t>
    </r>
  </si>
  <si>
    <r>
      <rPr>
        <b/>
        <u/>
        <sz val="12"/>
        <color theme="1"/>
        <rFont val="Calibri"/>
        <family val="2"/>
        <scheme val="minor"/>
      </rPr>
      <t>بالمتر المربع/ نوافذ المنيوم جديدة :</t>
    </r>
    <r>
      <rPr>
        <sz val="12"/>
        <color theme="1"/>
        <rFont val="Calibri"/>
        <family val="2"/>
        <scheme val="minor"/>
      </rPr>
      <t xml:space="preserve">
توريد وتركيب نوافذ مقاس (.0.50*1) وسمك 1.25 مم ،مع الزجاج مسلح سمك (6)مم درفتين  بحسب الرسومات تعتمد العينات قبل التوريد. (والعمل يشمل كافة اللوازم من مغالق وربلات واكسسوارات وشبك نامس والتثبيت الجيد في ثلاثة أماكن بالجدران من كل جانب بواسطة مسامير لولبية وخوابير مع تعبئة الفواصل الصغيرة بمادة السيلكون ،والثمن يشمل: 
_ عمل جميع القطع المعدنية والبراغي اللأزمة مع عمل الثقوب اللأزمة لتصريف مياه الأمطار والتي تتجمع داخل الحلق كما يشمل الثمن جميع ما يلزم لأنهاء العمل على أكمل وجه بحسب المخططات والمواصفات وتعليمات المهندس المشرف.</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</si>
  <si>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3.5*3.9  عدد 2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لكل 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</si>
  <si>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3.5 x 3.9,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</si>
  <si>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t xml:space="preserve">بالمتر المربع : بلاط سيراميك لارضيات  :
</t>
    </r>
    <r>
      <rPr>
        <sz val="12"/>
        <color theme="1"/>
        <rFont val="Calibri"/>
        <family val="2"/>
        <scheme val="minor"/>
      </rPr>
      <t xml:space="preserve"> - توريد وتركيب بلاط سراميك  نوعية ممتازة لارضيات المركز  ويشمل فرشة من الهلسن  تحتة ويثبت على مونة إسمنتية بنسبة خلط لا تقل عن (1:3) وتشريب الفواصل بالاسمنت الابيض والعمل يشمل تكسير البلاط القديم ونقله خارج المركز، طبقا للرسومات والمواصفات وتعليمات المهندس المشرف</t>
    </r>
  </si>
  <si>
    <r>
      <t>I</t>
    </r>
    <r>
      <rPr>
        <b/>
        <u/>
        <sz val="12"/>
        <rFont val="Calibri"/>
        <family val="2"/>
        <scheme val="minor"/>
      </rPr>
      <t>n square meter :Ceramic tiles for floor  :</t>
    </r>
    <r>
      <rPr>
        <b/>
        <sz val="12"/>
        <rFont val="Calibri"/>
        <family val="2"/>
        <scheme val="minor"/>
      </rPr>
      <t xml:space="preserve">
</t>
    </r>
    <r>
      <rPr>
        <sz val="12"/>
        <rFont val="Calibri"/>
        <family val="2"/>
        <scheme val="minor"/>
      </rPr>
      <t>provide and install ceramic tiles for  floor</t>
    </r>
    <r>
      <rPr>
        <b/>
        <sz val="12"/>
        <rFont val="Calibri"/>
        <family val="2"/>
        <scheme val="minor"/>
      </rPr>
      <t xml:space="preserve"> </t>
    </r>
    <r>
      <rPr>
        <sz val="12"/>
        <rFont val="Calibri"/>
        <family val="2"/>
        <scheme val="minor"/>
      </rPr>
      <t>Includes a layer of helsen under and installs on cement mortar using mixing ratio (1:3) and impregnation of joints with white cement. in accordance with the specifications and instructions of the supervising engineer.</t>
    </r>
  </si>
  <si>
    <r>
      <rPr>
        <b/>
        <u/>
        <sz val="12"/>
        <rFont val="Calibri"/>
        <family val="2"/>
        <scheme val="minor"/>
      </rPr>
      <t>By piece: Provide water tank 1000L:</t>
    </r>
    <r>
      <rPr>
        <sz val="12"/>
        <rFont val="Calibri"/>
        <family val="2"/>
        <scheme val="minor"/>
      </rPr>
      <t xml:space="preserve">
- Supplying and installing an excellent type of 1000 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</si>
  <si>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r>
      <rPr>
        <b/>
        <u/>
        <sz val="12"/>
        <color theme="1"/>
        <rFont val="Calibri"/>
        <family val="2"/>
        <scheme val="minor"/>
      </rPr>
      <t>بالمتر الطولي :توريد وتنفيذ مواسير شبكة صرف الصحي جديدة للحمامات:</t>
    </r>
    <r>
      <rPr>
        <sz val="12"/>
        <color theme="1"/>
        <rFont val="Calibri"/>
        <family val="2"/>
        <scheme val="minor"/>
      </rPr>
      <t xml:space="preserve">
توريد وتنفيذ شبكة الصرف الصحي للحمامات والمغاسل (عدد 2حمامات و 2 احواض مغاسل) باستخدام مواسير سعودي ضغط عالي بسماكة لاتقل عن 4 ملم وبقطر 4 هنش للحمامات و 2 هنش للمغاسل كما يشمل البند جميع (توصيلات والاكواع و...) والحفر والردم لها من الحمامات وحتى غرفة البيارة الخارجية مع اختبار تشغيلها وانهاء العمل حسب أصول المهنة وتعليمات المهندس المشرف.</t>
    </r>
  </si>
  <si>
    <r>
      <rPr>
        <b/>
        <u/>
        <sz val="12"/>
        <rFont val="Calibri"/>
        <family val="2"/>
        <scheme val="minor"/>
      </rPr>
      <t>By meter length: Providing and installing new pipe for sanitary network for latrine:</t>
    </r>
    <r>
      <rPr>
        <b/>
        <sz val="12"/>
        <rFont val="Calibri"/>
        <family val="2"/>
        <scheme val="minor"/>
      </rPr>
      <t xml:space="preserve">
</t>
    </r>
    <r>
      <rPr>
        <sz val="12"/>
        <rFont val="Calibri"/>
        <family val="2"/>
        <scheme val="minor"/>
      </rPr>
      <t xml:space="preserve">Supply and implementation of a sewage network for bathrooms and washbasins (2 bathrooms and 2 washbasins) using high pressure Saudi pipes with a thickness of not less than 4 mm and a diameter of 4 inches for bathrooms and 2 inches for washbasins. And even the external nursery room with its operation test and termination of work according to the principles of the profession and the instructions of the supervising engineer. </t>
    </r>
  </si>
  <si>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داخلية جديدة للحمامات والمغاسل  ( عدد 2حمامات + 2 مغاسل)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</si>
  <si>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t>Location coordinate:
E 46.713193
N 13.516029</t>
  </si>
  <si>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9*1.9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للقاطع عدد 2  بمساحة 1.8 متر مربع مع عمل نافذة لكل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</si>
  <si>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1.9 x 0.9,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</si>
  <si>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4.6*1.9  عدد 2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لكل 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</si>
  <si>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1.9 x 4.6,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</si>
  <si>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قاطع الالمنيوم :</t>
    </r>
    <r>
      <rPr>
        <b/>
        <sz val="12"/>
        <rFont val="Calibri"/>
        <family val="2"/>
        <scheme val="minor"/>
      </rPr>
      <t xml:space="preserve">
</t>
    </r>
    <r>
      <rPr>
        <sz val="12"/>
        <rFont val="Calibri"/>
        <family val="2"/>
        <scheme val="minor"/>
      </rPr>
      <t xml:space="preserve">توريد وتركيب قاطع من الالمنيوم بمساحة 3*1.9  عدد 2 لون أبيض بحيث يكون النوع أماراتي( درجة اولى عينه معتمدة سماكه 1.1 ملم ، ابعاد مقطع الالمنيوم المستخدم 6 * 8 سم،  بحسب تحديد المهندس مع جميع الربلات وأدوات الجمع والمسامير درجة أولى ، يقسم كل قاطع بمسافات افقية لاتزيد عن .08 متر، في الأسفل يتم وضع الواح فيبر جلاس نوعية ) امارتية ( سماكة 4مم بعدها  تسوية الجدران عند التركيب وعمل سليكون لجميع الفراغات والفواصل بين القواطع والجدران وعمل باكنات وربلات من الداخل والخارج للفيبر ، والتكتيم الجيد للقواطع وتثبيتها بشكل محكم ومتين وتركيبها في الاماكن المحدده من قبل المهندس المشرف وادارة المركز ،  والسعر يشمل عمل باب لكل قاطع  بمساحة 1.8 متر مربع مع عمل نافذة قل في الباب و كل ما يلزم لانهاء وإتمام العمل علي اكمل وجة حسب الأصول الفنية والمصنعية وبحسب المواصفات وتعليمات المهندس المشرف </t>
    </r>
  </si>
  <si>
    <r>
      <rPr>
        <b/>
        <u/>
        <sz val="12"/>
        <rFont val="Calibri"/>
        <family val="2"/>
        <scheme val="minor"/>
      </rPr>
      <t xml:space="preserve">Aluminum partition </t>
    </r>
    <r>
      <rPr>
        <sz val="12"/>
        <rFont val="Calibri"/>
        <family val="2"/>
        <scheme val="minor"/>
      </rPr>
      <t xml:space="preserve">
Supply and installation of an aluminum section with an area of 1.9 x 3, white colour, with the type being Emirati (first class, certified sample, thickness 1.1 mm, dimensions of the aluminum section used 6 * 8 cm, as specified by the engineer, along with all the bolts, assembly tools and screws, first class, each section is divided into horizontal spaces Not more than .08 metres. At the bottom, quality fiberglass panels (Emirati) with a thickness of 4 mm are placed, then the walls are leveled during installation, silicone is made for all the spaces and joints between the partitions and the walls, and making baffles and slats from the inside and outside for the fiber, and good sealing of the partitions and fixing them tightly and firmly and installing them in the places specified by the supervising engineer and the center’s management, and everything necessary to finish and complete the work in a complete manner according to the technical and manufacturing principles and according to the specifications and instructions of the supervising engineer.”</t>
    </r>
  </si>
  <si>
    <r>
      <rPr>
        <b/>
        <u/>
        <sz val="12"/>
        <rFont val="Calibri"/>
        <family val="2"/>
        <scheme val="minor"/>
      </rPr>
      <t>بالمتر المربع : توريد وتركيب أبواب من الالمنيوم</t>
    </r>
    <r>
      <rPr>
        <b/>
        <sz val="12"/>
        <rFont val="Calibri"/>
        <family val="2"/>
        <scheme val="minor"/>
      </rPr>
      <t xml:space="preserve">
</t>
    </r>
    <r>
      <rPr>
        <sz val="12"/>
        <rFont val="Calibri"/>
        <family val="2"/>
        <scheme val="minor"/>
      </rPr>
      <t>توريد وتركيب ابواب المنيوم اماراتي نوعية ممتازة  مقاس .80م × 2.00م  بالون المطلوب مكون من حلق سمك 3ملم وفيبرسمك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</si>
  <si>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Calibri"/>
        <family val="2"/>
        <scheme val="minor"/>
      </rPr>
      <t xml:space="preserve"> Aluminum Doors :</t>
    </r>
    <r>
      <rPr>
        <sz val="12"/>
        <rFont val="Calibri"/>
        <family val="2"/>
        <scheme val="minor"/>
      </rPr>
      <t xml:space="preserve">
 Supply and install an aluminum door with all fittings and accessories for , 0.8m wide and 2m high with aluminum frame of  3 mm thick and fiber sheet of 4mm thick according to the drawings and specifications and the instructions of the supervisor.</t>
    </r>
  </si>
  <si>
    <r>
      <rPr>
        <b/>
        <u/>
        <sz val="12"/>
        <rFont val="Calibri"/>
        <family val="2"/>
        <scheme val="minor"/>
      </rPr>
      <t xml:space="preserve">توريد وتركيب خزان علوي سعة 500 لتر </t>
    </r>
    <r>
      <rPr>
        <sz val="12"/>
        <rFont val="Calibri"/>
        <family val="2"/>
        <scheme val="minor"/>
      </rPr>
      <t xml:space="preserve">
بالعدد: توريد وتركيب خزان بلاستيك بوليثلين طبقين سعة 500 لتر  نوعية ممتازة يركب اعلى الحمامات والبند  يشمل:
- مواسير PVC سعودي ضغط عالي  للصاعد والنازل والمحابس الرئيسية ومواسير الفائض وفتحات الغسيل نوعية ممتازة .
-  توريد وتنفيذ قاعدة لكل خزان تتكون من رصة من البلك الصم مقاس 20سم * 40سم * 20سم على ارتفاع 20سم بحيث تغطي مساحة الخزان وزيادة 20 سم من كل جانب مع عمل خرسانة عادية بسماكة 20 سم 
- القيام بعمل ربطات من الحديد المبسط مقاس 50×3 ملم للخزان من الاربع الجهات بشكل قائم تلحم بحلقة دائرية حول فتحة الخزان العلوية مع عمل مبسطات حلقية عدد 3  مع التثبيت الجيد لها في القاعدة وعمل  دهان  مقاوم للصدا وجهين للمبسطات وعمل كل ما يلزم لتنفيذ البند بحسب توجيهات المهندس المشرف 
- طباعة شعار المؤسسة الطبية الميدانية والداعم على الخزان حسب توجيهات المهندس المشرف.</t>
    </r>
  </si>
  <si>
    <r>
      <rPr>
        <b/>
        <u/>
        <sz val="12"/>
        <rFont val="Calibri"/>
        <family val="2"/>
        <scheme val="minor"/>
      </rPr>
      <t>By piece: Provide water tank 500 L:</t>
    </r>
    <r>
      <rPr>
        <sz val="12"/>
        <rFont val="Calibri"/>
        <family val="2"/>
        <scheme val="minor"/>
      </rPr>
      <t xml:space="preserve">
- Supplying and installing an excellent type of 500 L polyethylene water tank with all its accessories (valves,elbows,ventelation pipes, cleaning pipes and overflow pipe).The item includes supplying and installing a foundation for the tank which consist of one row of the block with dimension 20x20x40 cm. 
- Fixing the tank using flat iron (50*3)mm from the four sides vertically welded with a ring flat iron around the top tank opening. In addition, making 3 rings flat iron from sides and well fixing it to the base. also, paint all the flat iron using anti corrosion paint tow coats .
- print the logan of the organization &amp; the donor on the tank and the base.
All the work should be according the specification and instructions of the supervised engineer. </t>
    </r>
  </si>
  <si>
    <r>
      <rPr>
        <b/>
        <u/>
        <sz val="12"/>
        <color theme="1"/>
        <rFont val="Calibri"/>
        <family val="2"/>
        <scheme val="minor"/>
      </rPr>
      <t>بالمتر الطولي :توريد وتنفيذ مواسير شبكة صرف الصحي جديدة للحمامات:</t>
    </r>
    <r>
      <rPr>
        <sz val="12"/>
        <color theme="1"/>
        <rFont val="Calibri"/>
        <family val="2"/>
        <scheme val="minor"/>
      </rPr>
      <t xml:space="preserve">
توريد وتنفيذ شبكة الصرف الصحي للحمامات والمغاسل (عدد 3حمامات و 4 احواض مغاسل) باستخدام مواسير سعودي ضغط عالي بسماكة لاتقل عن 4 ملم وبقطر 4 هنش للحمامات و 2 هنش للمغاسل كما يشمل البند جميع (توصيلات والاكواع و...) والحفر والردم لها من الحمامات وحتى غرفة البيارة الخارجية مع اختبار تشغيلها وانهاء العمل حسب أصول المهنة وتعليمات المهندس المشرف.</t>
    </r>
  </si>
  <si>
    <r>
      <rPr>
        <b/>
        <u/>
        <sz val="12"/>
        <rFont val="Calibri"/>
        <family val="2"/>
        <scheme val="minor"/>
      </rPr>
      <t>بالعدد: توريد وبناء غرف تفتيش للحمامات:</t>
    </r>
    <r>
      <rPr>
        <sz val="12"/>
        <rFont val="Calibri"/>
        <family val="2"/>
        <scheme val="minor"/>
      </rPr>
      <t xml:space="preserve">
توريد وبناء غرف تفتيش بابعاد صافية من الداخل 60×60 سم وعمق حتى 1.2 متر الى قاع الانبوب تبنى من البلك الصم 20×20×40 سم و المصنع باسمنت مقاوم للاملاح  مع قاعدة خرسانية سمك 15سم وتلبس من الداخل والخارج بأسمنت مقاوم للأملاح  و عمل السواقي مع تثبيت مقطع من ماسورة بلاستيك للساقية كما يشمل البند عمل اغطية من الخرسانة المسلحة مع عمل مقبض من الحديد قطر 14ملم  والثمن يشمل ازالة الغرف القديمة طبقاً للمواصفات وتعليمات  المهندس المشرف.</t>
    </r>
  </si>
  <si>
    <r>
      <rPr>
        <b/>
        <u/>
        <sz val="12"/>
        <rFont val="Calibri"/>
        <family val="2"/>
        <scheme val="minor"/>
      </rPr>
      <t>By Piece: provide and construct manholes for latrine:</t>
    </r>
    <r>
      <rPr>
        <sz val="12"/>
        <rFont val="Calibri"/>
        <family val="2"/>
        <scheme val="minor"/>
      </rPr>
      <t xml:space="preserve">
provide and construct a manholes with clear dimension not less than 60cm x 60cm amd 1.2m depth using heavy block 20cm x 20cm x 40cm with plastering from inside and outside the irem include plain concrete under the manhole with 15 cm thickness using SRC with providing aduqate slope for drainage, also providing and install a concrete cover with lite reinforcement with 10 cm thickness, the item also include applying plastic painting for the external wall of the manhole as specifications and instructions of supervised engineer</t>
    </r>
  </si>
  <si>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داخلية جديدة للحمامات والمغاسل  ( عدد 3 حمامات + 4 مغاسل)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</si>
  <si>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r>
      <rPr>
        <b/>
        <u/>
        <sz val="12"/>
        <color theme="1"/>
        <rFont val="Calibri"/>
        <family val="2"/>
        <scheme val="minor"/>
      </rPr>
      <t xml:space="preserve">بالمتر المربع/ مباني بلك اتوماتيكي 15 سم : </t>
    </r>
    <r>
      <rPr>
        <sz val="12"/>
        <color theme="1"/>
        <rFont val="Calibri"/>
        <family val="2"/>
        <scheme val="minor"/>
      </rPr>
      <t xml:space="preserve">
توريد وتنفيذ مباني بلك ( بردين ) اسمنتي اتوماتيكي  سمك 15 سم , للقواطع الداخلية وسد فتحة النافذة   و بمونة اسمنتية بنسبة (1:3) . جميع البلك المستخدم اتوماتيكي ضغط عالي بمقاومة كسرعاليةوالعمل يشمل خلع النافذة القديمة وتسليمها لادارة المستشفى  وتنفيذ البناء حسب أصول المهنة  طبقا للرسومات والمواصفات وتعليمات المهندس المشرف.</t>
    </r>
  </si>
  <si>
    <r>
      <rPr>
        <b/>
        <u/>
        <sz val="12"/>
        <rFont val="Calibri"/>
        <family val="2"/>
        <scheme val="minor"/>
      </rPr>
      <t>Automatic hollow block 15 cm thick :</t>
    </r>
    <r>
      <rPr>
        <sz val="12"/>
        <rFont val="Calibri"/>
        <family val="2"/>
        <scheme val="minor"/>
      </rPr>
      <t xml:space="preserve">
Supply and build Automatic concrete blocks of 15 cm thickness, for internal and external partitions with a mortar mix at a ratio of (1: 3). All of the blocks used for the load bearing walls are high pressure with high fracture strength, and according to the drawings, specifications and instructions of the supervising engineer. </t>
    </r>
  </si>
  <si>
    <r>
      <rPr>
        <b/>
        <u/>
        <sz val="12"/>
        <color theme="1"/>
        <rFont val="Calibri"/>
        <family val="2"/>
        <scheme val="minor"/>
      </rPr>
      <t>بالمقطوعية: تكسير فتحة باب في الجدار االداخلي:</t>
    </r>
    <r>
      <rPr>
        <sz val="12"/>
        <color theme="1"/>
        <rFont val="Calibri"/>
        <family val="2"/>
        <scheme val="minor"/>
      </rPr>
      <t xml:space="preserve">
</t>
    </r>
    <r>
      <rPr>
        <sz val="11"/>
        <color theme="1"/>
        <rFont val="Calibri"/>
        <family val="2"/>
        <scheme val="minor"/>
      </rPr>
      <t>اعمال تكسير فتحة باب في الجدار الداخلي لحمام لعمل باب كمدخل لعمل باب الى الحمام بحيث يكون مقاس الباب 1م × 2.1م , ويشمل البند اعمال إزالة الحجر والقص باستخدام الجلخ وغيره من المعدات بحيث يحافظ على سلامة الاحجار حتى يتم اعادة استخدامها لاكساء حروف الفتحة كما يشمل العمل اعادة التلبيس حول الفتحة واعادة تركيب الاحجار اللازمة مع توريد وتركيب عتبة فوق الباب بابعاد ارتفاع لا يقل عن 20سم× 20سم باستخدام حديد تسليح بقطر لا يقل عن 14ملم  وكما يشمل البند نقل المخلفات الى اماكن تحددها ادارة المستشفى  حسب المتعارف عليه وعمل كل مايلزم لاتمام العمل بسحب المواصفات وتعليمات المهندس المشرف.</t>
    </r>
  </si>
  <si>
    <r>
      <rPr>
        <b/>
        <u/>
        <sz val="12"/>
        <rFont val="Calibri"/>
        <family val="2"/>
        <scheme val="minor"/>
      </rPr>
      <t>Breaking a door opening in the Internal wall :</t>
    </r>
    <r>
      <rPr>
        <b/>
        <sz val="12"/>
        <rFont val="Calibri"/>
        <family val="2"/>
        <scheme val="minor"/>
      </rPr>
      <t xml:space="preserve">
</t>
    </r>
    <r>
      <rPr>
        <sz val="12"/>
        <rFont val="Calibri"/>
        <family val="2"/>
        <scheme val="minor"/>
      </rPr>
      <t>Works to break a door opening in the interior wall of the latrine to make a door as an entrance to make a door to the clinic corridor, so that the size of the door is 1m x 2.1m. The item includes the work of removing the stone and cutting it using a grinder and other equipment in order to preserve the integrity of the stones until they are reused to cover the letters of the opening ). The work also includes re-cladding around the opening and re-installing the necessary stones with the supply and installation of a threshold above the door with dimensions of a height of not less than 20cm x 20cm using reinforcing iron with a diameter of not less than 14mm. The item also includes transporting the waste to places specified by the hospital administration according to custom and doing everything necessary to complete the work by drawing the specifications and instructions of the supervising engineer."</t>
    </r>
  </si>
  <si>
    <r>
      <rPr>
        <b/>
        <u/>
        <sz val="12"/>
        <rFont val="Calibri"/>
        <family val="2"/>
        <scheme val="minor"/>
      </rPr>
      <t>بالمتر المربع : توريد وتركيب أبواب من الالمنيوم</t>
    </r>
    <r>
      <rPr>
        <b/>
        <sz val="12"/>
        <rFont val="Calibri"/>
        <family val="2"/>
        <scheme val="minor"/>
      </rPr>
      <t xml:space="preserve">
</t>
    </r>
    <r>
      <rPr>
        <sz val="12"/>
        <rFont val="Calibri"/>
        <family val="2"/>
        <scheme val="minor"/>
      </rPr>
      <t>توريد وتركيب ابواب المنيوم اماراتي نوعية ممتازة للحمامات مقاس 1.00م × 2.00م  بالون المطلوب مكون من حلق سمك 3ملم وفيبرسمك 4ملم والبند يشمل الخردوات والمفصلات والربلات والمقابض والاقفال ويثبت بثلاثة خوابير من كل جهة نوعية ممتازة معتعبئة الفراغات بالسلكون ان وجدت حسب المواصفات وتعليمات المهندس المشرف.</t>
    </r>
  </si>
  <si>
    <r>
      <rPr>
        <b/>
        <u/>
        <sz val="12"/>
        <rFont val="Calibri"/>
        <family val="2"/>
        <scheme val="minor"/>
      </rPr>
      <t xml:space="preserve"> Aluminum Doors :</t>
    </r>
    <r>
      <rPr>
        <sz val="12"/>
        <rFont val="Calibri"/>
        <family val="2"/>
        <scheme val="minor"/>
      </rPr>
      <t xml:space="preserve">
 Supply and install an aluminum door with all fittings and accessories for latrine, 1.00 m wide and 2m high with aluminum frame of  3 mm thick and fiber sheet of 4mm thick according to the drawings and specifications and the instructions of the supervisor.</t>
    </r>
  </si>
  <si>
    <r>
      <rPr>
        <b/>
        <u/>
        <sz val="12"/>
        <color theme="1"/>
        <rFont val="Calibri"/>
        <family val="2"/>
        <scheme val="minor"/>
      </rPr>
      <t>بالعدد: مراوح شفط اقتصادي:</t>
    </r>
    <r>
      <rPr>
        <sz val="12"/>
        <color theme="1"/>
        <rFont val="Calibri"/>
        <family val="2"/>
        <scheme val="minor"/>
      </rPr>
      <t xml:space="preserve">
 توريد وتركيب مراوح شفط  للحمامات نظامين نوع ممتاز مع المفتاح وجميع المستلزمات والتوصيل بالطاقة الشمسية حتى مأخذ الكهرباء وتشمل المواسير البلاستيكية (PVC) والتي توضع قبل الصب والعلب واغطيتها زتثبيتها بالمسامير القلاووظ والاسلاك من النقطة الى لوحة التوزيع والثمن يشمل كل مايلزم لانهاء العمل حسب</t>
    </r>
  </si>
  <si>
    <r>
      <rPr>
        <b/>
        <u/>
        <sz val="12"/>
        <rFont val="Calibri"/>
        <family val="2"/>
        <scheme val="minor"/>
      </rPr>
      <t>By Piece: suction Fans :</t>
    </r>
    <r>
      <rPr>
        <sz val="12"/>
        <rFont val="Calibri"/>
        <family val="2"/>
        <scheme val="minor"/>
      </rPr>
      <t xml:space="preserve">
Supply and installation of suction Fans  substantiated ceilings and fans of the genre is excellent with the keys and all supplies and delivery of electricity from solar system and even wire and outlet boxes, the price includes do every things that  necessary to finish this works according to the specifications and instructions of the supervising engineer. </t>
    </r>
  </si>
  <si>
    <r>
      <rPr>
        <b/>
        <u/>
        <sz val="12"/>
        <color theme="1"/>
        <rFont val="Calibri"/>
        <family val="2"/>
        <scheme val="minor"/>
      </rPr>
      <t xml:space="preserve">بالعدد: لمبات سقف  LED مع هولدر :
</t>
    </r>
    <r>
      <rPr>
        <sz val="12"/>
        <color theme="1"/>
        <rFont val="Calibri"/>
        <family val="2"/>
        <scheme val="minor"/>
      </rPr>
      <t>- توريد وتركيب  لمبات LED  سقفية  220 فولت  تثبت بالسقف، بقدرة 20 وات مع الهولدر كما يشمل البند التسليك حتى اقرب نقطة بالطاقة الشمسية وتشمل المواسير البلاستيكية(PVC) والتي توضع قبل الصب والعلب واغطيتها زتثبيتها بالمسامير القلاووظ والاسلاك من النقطة الى لوحة التوزيع  مع توريد وتركيب مفتاح كهربائي نوعية ممتازة والعمل يشمل تكسير فتحات في الجدار لتركيب الشفاط حسب المواصفات وتعليمات المهندس المشرف.</t>
    </r>
  </si>
  <si>
    <t>أعمال بناء غرفة جديدة</t>
  </si>
  <si>
    <r>
      <rPr>
        <b/>
        <u/>
        <sz val="12"/>
        <color theme="1"/>
        <rFont val="Calibri"/>
        <family val="2"/>
        <scheme val="minor"/>
      </rPr>
      <t>بالمتر المكعب/ حفر تربة  للقواعد :</t>
    </r>
    <r>
      <rPr>
        <sz val="12"/>
        <color theme="1"/>
        <rFont val="Calibri"/>
        <family val="2"/>
        <scheme val="minor"/>
      </rPr>
      <t xml:space="preserve">
 حفر تربة للقواعد والاساسات </t>
    </r>
    <r>
      <rPr>
        <sz val="12"/>
        <rFont val="Calibri"/>
        <family val="2"/>
        <scheme val="minor"/>
      </rPr>
      <t>في اي نوع من انواع التربة</t>
    </r>
    <r>
      <rPr>
        <sz val="12"/>
        <color rgb="FFFF0000"/>
        <rFont val="Calibri"/>
        <family val="2"/>
        <scheme val="minor"/>
      </rPr>
      <t xml:space="preserve"> </t>
    </r>
    <r>
      <rPr>
        <sz val="12"/>
        <color theme="1"/>
        <rFont val="Calibri"/>
        <family val="2"/>
        <scheme val="minor"/>
      </rPr>
      <t>, وفقا للابعاد والاعماق المحددة في المخططات والمواصفات الفنبة ويشمل نزح المياه ان وجدت والحفاظ على جوانب الحفر ورش الارضية والجوانب بمبيد حشري و نقل وازالة المخلفات الى مكان مناسب بعيد عن الموقع و بحسب الرسومات و التفاصيل و تعليمات المهندس المشرف.</t>
    </r>
  </si>
  <si>
    <r>
      <rPr>
        <b/>
        <u/>
        <sz val="12"/>
        <color theme="1"/>
        <rFont val="Calibri"/>
        <family val="2"/>
        <scheme val="minor"/>
      </rPr>
      <t>بالمتر المربع/ أبواب حديد مربوع (رص) :</t>
    </r>
    <r>
      <rPr>
        <sz val="12"/>
        <color theme="1"/>
        <rFont val="Calibri"/>
        <family val="2"/>
        <scheme val="minor"/>
      </rPr>
      <t xml:space="preserve">
توريد وتركيب أبواب حديد  مقاس 2*1 م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وجميع ما يلزم طبقاً للرسومات والمواصفات وتعليمات المهندس المشرف .</t>
    </r>
  </si>
  <si>
    <r>
      <rPr>
        <b/>
        <u/>
        <sz val="12"/>
        <color theme="1"/>
        <rFont val="Calibri"/>
        <family val="2"/>
        <scheme val="minor"/>
      </rPr>
      <t>بالمتر المربع/ أبواب حديد مربوع (رص) للحمامات :</t>
    </r>
    <r>
      <rPr>
        <sz val="12"/>
        <color theme="1"/>
        <rFont val="Calibri"/>
        <family val="2"/>
        <scheme val="minor"/>
      </rPr>
      <t xml:space="preserve">
توريد وتركيب أبواب حديد مقاس1.95*0.9 م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وجميع ما يلزم طبقاً للرسومات والمواصفات وتعليمات المهندس المشرف .</t>
    </r>
  </si>
  <si>
    <t>اعمال تاهيل 1 حمامات</t>
  </si>
  <si>
    <t>Rehbilitaion of One  Latrine</t>
  </si>
  <si>
    <t>1.4.6</t>
  </si>
  <si>
    <t>1.4.7</t>
  </si>
  <si>
    <t>1.4.8</t>
  </si>
  <si>
    <t>1.5.1</t>
  </si>
  <si>
    <t>1.5.2</t>
  </si>
  <si>
    <t>1.4.9</t>
  </si>
  <si>
    <t>1.4.10</t>
  </si>
  <si>
    <t>1.6.1</t>
  </si>
  <si>
    <t>1.6.2</t>
  </si>
  <si>
    <t>1.6.3</t>
  </si>
  <si>
    <t>1.6.4</t>
  </si>
  <si>
    <t>1.6.5</t>
  </si>
  <si>
    <r>
      <rPr>
        <b/>
        <u/>
        <sz val="12"/>
        <color theme="1"/>
        <rFont val="Calibri"/>
        <family val="2"/>
        <scheme val="minor"/>
      </rPr>
      <t>بالمتر المربع/ أبواب حديد مربوع (رص) :</t>
    </r>
    <r>
      <rPr>
        <sz val="12"/>
        <color theme="1"/>
        <rFont val="Calibri"/>
        <family val="2"/>
        <scheme val="minor"/>
      </rPr>
      <t xml:space="preserve">
توريد وتركيب أبواب حديد  مقاس 2*1 م مربوع مرصوص (40×20) مم شكل تقليدي والعمل يشمل الدهان وجه ضد الصداء ثم وباللون الزيتي المطلوب ثلاثة أوجة (رش مسدس) فوق طبقة التأسيس المقاومة للصداء مع جميع الخردوات من أقفال وبراويز ومقابض ومغالق  وثلاث مفصلات مع التثبيت الجيد ثلاث تثبيتات  من كل جانب وتكون الحلوق حديد مربوع بعرض لايقل (20) سم مع إزالة كافة آثار اللحام والجلخ والعمل يشمل عمل فتحة في جدار الغرفة مع توريد عتبة للباب وجميع ما يلزم طبقاً للرسومات والمواصفات وتعليمات المهندس المشرف .</t>
    </r>
  </si>
  <si>
    <t>ملاحظات هامة:
-على المقاول المتقدم في العطاء زيارة الموقع قبل البدء في دراسة العطاء وتقديم العرض ودراسة جميع الظروف المحيطة بالمنشأة والمؤثرة على الأعمال مثل طرق إيصال المواد اللازمة للإنشاء ودراسة طريقة ووسيلة تسوية الموقع العام إن لزم ويتحمل المقاول كامل المسؤولية.
- على المقاول الالتزام بتوفير ادوات السلامة لكافة العمال المتوجودين في منطقة العمل مع الالتزام بتحمل مسؤلية عن اي اصابات تحدث في موقع العمل
- إرفاق العروض بمواصفات فنية تفصيلية لجميع المواد مع إرفاق ضمان صيانة وحسن تنفيذ (10%  من قيمة العرض) لايقل عن ستة أشهر يبدأ من تاريخ الاستلام النهائي.
-القياس المعتمد هو القياس الهندسي و تخصم كافة الفتحات.
- كلا اللغتين العربية والانجليزية ملزمة للمقاول وبحسب تعليمات المهندس.
- على المقاول اتخاذ جميع إجراءات السلامة اللازمة لحماية الأطفال و الجار و المجتمع.
- على المقاول اجراء جميع الاختبارات المطلوبة يجب أن تكون معتمدة من مختبر معتمد.</t>
  </si>
  <si>
    <t xml:space="preserve">Important notes:
-The contractor must visit the site before bidding and study the environment and the contractor is responsible for that.
-The contractor must commit to providing safety tools for all workers present in the work area, while committing to bear responsibility for any injuries that occur at the work site.
-The contractor must provide technical specification for all building material, and provide maintenance insurance and good execution (10% from total cost) not less than 6 months from final handover.
-All Measurements are taken as per engineering codes and all openings are deducted.
-Both Languages are obligated for the contractors.
-Safety precautions to protect children, neighbor utilizes and community. 
-All required Tests should be accommodated by an approved lab. </t>
  </si>
  <si>
    <r>
      <rPr>
        <b/>
        <u/>
        <sz val="12"/>
        <color theme="1"/>
        <rFont val="Calibri"/>
        <family val="2"/>
        <scheme val="minor"/>
      </rPr>
      <t>بالعدد:توريد وتركيب مرحاض عربي (سعودي) مع صندوق طرد:</t>
    </r>
    <r>
      <rPr>
        <sz val="12"/>
        <color theme="1"/>
        <rFont val="Calibri"/>
        <family val="2"/>
        <scheme val="minor"/>
      </rPr>
      <t xml:space="preserve">
- توريد وتركيب مرحاض عربي باللون المطلوب خزف سعودي نوعية ممتازة مع صندوق الطرد (سيفون) ايطالي للحمامات وجميع اكسسواراته، والعمل يشمل توريد وتركيب محابس الزاوية ايطالي لخزان الطرد مع جميع توصيلات الصرف الصحي حتى غرفة التفتيش حسب الأصول الفنية والهندسية وتوجيهات المهندس المشرف.</t>
    </r>
  </si>
  <si>
    <r>
      <rPr>
        <b/>
        <u/>
        <sz val="12"/>
        <rFont val="Calibri"/>
        <family val="2"/>
        <scheme val="minor"/>
      </rPr>
      <t>بالمقطوعية :اعمال تمديدات التغذية بالمياه:</t>
    </r>
    <r>
      <rPr>
        <sz val="12"/>
        <rFont val="Calibri"/>
        <family val="2"/>
        <scheme val="minor"/>
      </rPr>
      <t xml:space="preserve">
توريد وتركيب شبكة تغذية خارجية جديدة للحمامات والمغاسل لعدد 2   والبند يشمل جميع التوصيلات والاكواع و المواسير هنش الا ربع ال PVC  سعودي ضغط عالي نوعية ممتازة ومحابس رئيسية لكل حمام ومغسلة على حدى والبند يشمل ربط الحمامات  والمغاسل بالخزانات العلوية بمواسير PVC سعودي ضغط عالي نوعية ممتازة مع جميع التوابع ( اكواع وتوصيلات ومحابس و... ) نوعية ممتازة , كما يشمل البند التمديد من نقطة الضخ الى المضخة والى الخزان البلاستيكي و تعبئة الخزانات عند الاستلام النهائي حتى يتم فحص الشبكة وتجربتها حسب المواصفات وتعليمات المهندس المشرف. </t>
    </r>
  </si>
  <si>
    <r>
      <t xml:space="preserve">بالمتر المربع : بلاط سيراميك لارضيات  :
</t>
    </r>
    <r>
      <rPr>
        <sz val="12"/>
        <color theme="1"/>
        <rFont val="Calibri"/>
        <family val="2"/>
        <scheme val="minor"/>
      </rPr>
      <t xml:space="preserve"> - توريد وتركيب بلاط سراميك  نوعية ممتازة لارضيات المركز  ويشمل فرشة من الهلسن  تحتة ويثبت على مونة إسمنتية بنسبة خلط لا تقل عن (1:3) وتشريب الفواصل بالاسمنت الابيض ، طبقا للرسومات والمواصفات وتعليمات المهندس المشرف</t>
    </r>
  </si>
  <si>
    <t>توريد وتركيب دينمو ماء  .5 حصان  مع منظم الالكتروني (حساس) نوعية ممتازة والعمل يشمل ربط المضخة بالماء الخزان وتوصيلها بالكهرباء وكل مايلزم للانهاء العمل وفق المواصفات وتعليمات المهندس المشرف.</t>
  </si>
  <si>
    <t>Supply and installation of a 0.5 HP water dynamo with an electronic regulator (sensitive) of excellent quality. The work includes connecting the pump to the water tank and connecting it to electricity and everything necessary to complete the work according to the specifications and instructions of the supervising engineer.</t>
  </si>
  <si>
    <r>
      <rPr>
        <b/>
        <u/>
        <sz val="12"/>
        <rFont val="Calibri"/>
        <family val="2"/>
        <scheme val="minor"/>
      </rPr>
      <t>Lump Sump: Supply and install water network pipes:</t>
    </r>
    <r>
      <rPr>
        <sz val="12"/>
        <rFont val="Calibri"/>
        <family val="2"/>
        <scheme val="minor"/>
      </rPr>
      <t xml:space="preserve">
- Supply and installation of a new internal feeding network for bathrooms and laundries (2 bathrooms + 2 washbasins)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</si>
  <si>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t xml:space="preserve">بالمتر المربع : بلاط سيراميك لجدران الحمامات :
</t>
    </r>
    <r>
      <rPr>
        <sz val="12"/>
        <color theme="1"/>
        <rFont val="Calibri"/>
        <family val="2"/>
        <scheme val="minor"/>
      </rPr>
      <t xml:space="preserve"> - توريد وتركيب بلاط سراميك نوعية ممتازة لجدران الحمامات  ويشمل التثبت على مونة إسمنتية بنسبة خلط لا تقل عن (1:3) وتشريب الفواصل بالاسمنت الابيض  والتخشين الجيد لجدران الحمامات  طبقا للمواصفات وتعليمات المهندس المشرف</t>
    </r>
  </si>
  <si>
    <r>
      <rPr>
        <b/>
        <u/>
        <sz val="12"/>
        <rFont val="Calibri"/>
        <family val="2"/>
        <scheme val="minor"/>
      </rPr>
      <t xml:space="preserve">بالمتر المربع : دهان الاسقف الخشبية الداخلية :
</t>
    </r>
    <r>
      <rPr>
        <sz val="12"/>
        <rFont val="Calibri"/>
        <family val="2"/>
        <scheme val="minor"/>
      </rPr>
      <t>توريد وتنفيد دهان خشبي باللون المطلوب للاسقف الخشبية الداخلية للوحدة الصحية مكون من وجه أساس ووجهين باللون المطلوب نوعية ممتازة مع عمل الصنفرة , طبقا للمواصفات وتعليمات المهندس المشرف .</t>
    </r>
  </si>
  <si>
    <r>
      <rPr>
        <b/>
        <u/>
        <sz val="12"/>
        <rFont val="Calibri"/>
        <family val="2"/>
        <scheme val="minor"/>
      </rPr>
      <t>By square meter: Internal roof painting :</t>
    </r>
    <r>
      <rPr>
        <sz val="12"/>
        <rFont val="Calibri"/>
        <family val="2"/>
        <scheme val="minor"/>
      </rPr>
      <t xml:space="preserve">
Supplying and executing wooden paint in the required color for the interior wooden ceilings of the Health Facility , consisting of a primer and two sides in the required color, excellent quality with sanding work, according to the specifications and instructions of the supervising engineer..</t>
    </r>
  </si>
  <si>
    <r>
      <rPr>
        <b/>
        <u/>
        <sz val="12"/>
        <rFont val="Calibri"/>
        <family val="2"/>
        <scheme val="minor"/>
      </rPr>
      <t xml:space="preserve"> بالمقطوعية : الكهرباء ومنظومة طاقة شمسية 
</t>
    </r>
    <r>
      <rPr>
        <sz val="12"/>
        <rFont val="Calibri"/>
        <family val="2"/>
        <scheme val="minor"/>
      </rPr>
      <t>توريد وتركيب وتشغيل منظومة طاقة شمسية تتكون من:
-  ألواح شمسية نوعية ممتازة عدد 8   بقدرة 550 وات نظام 24 فولت, 72 خلية ، يوضع كل لوح فوق قاعدة حديدية من الشلمن 5سم * 5سم * 5ملم مطليه بدهان مقاوم للصداء وجهين و وجهين بدهان زيتي باللون المطلوب مع عمل قفل وتثبيته بالسقف للحماية من السرقة.
- بطارية 12 فولت انبوبية دورة عميقة  حرارة عالية 200 أمبير/ساعة عدد 2 نوعية ممتازة .
- جهاز انفرتر هايبرد بقدرة 3600 وات نظام24 فولت نوعية ممتازة.مع منظم شحن MPPT    مع امكانية التشغيل من الالواح مباشرة  وبحسب مواصفات المهندس المشرف 
- عمل تأريض ومانع صواعق لمنظومة الطاقة الشمسية حسب توجيهات المهندس المشرف.
- عمل قاطع حماية DC بين الالواح والمنظم وقاطع حماية بين البطارية ودخول الانفرتر واربعة قواطع حماية AC بعد خروج الانفرتر والاحمال
- أسلاك الربط نوعية ممتازة و محسوبة على حسب قدرة المنظومة كيبلات  من النحاس لربط الانفرتر بالشبكة  والالواح بالمنظم بطول طابق واحد (30م)مغطى بالكامل بانابيب PVC محمي من الشمس ومثبت بالسقف  وباستخدام توصيلات mc4 ,وبحسب مواصفات المهندس المشرف، والبند يشمل عمل ترنكي لحماية واخفاء الاسلاك الكهربائية داخل المبنى.
- يتم عمل قاعدة من الحديد  شلمن 5سم *5سم * 5مم لحمل وحماية البطاريات  ويتم طلاءه بدهان مقاوم للصداء وجهين ثم يدهن وجهين زيتي باللون المطلوب .
-عمل دورة توعوية وارشادات لمشغلي الطاقة الشمسية للجهة المستفيدة  توضح مكونات المنظومة وبياناتها والياتها وارشادات الاستخدام والتشغيل والغلق والصيانة وعمل دليل مبسط بلغة مبسطة .
كل الاعمال يجب أن تكون حسب أصول المهنة والمواصفات وبحسب تعليمات المهندس المشرف.</t>
    </r>
  </si>
  <si>
    <r>
      <rPr>
        <b/>
        <u/>
        <sz val="12"/>
        <color theme="1"/>
        <rFont val="Calibri"/>
        <family val="2"/>
        <scheme val="minor"/>
      </rPr>
      <t>Lump Sum: Provide solar power system:</t>
    </r>
    <r>
      <rPr>
        <sz val="12"/>
        <color theme="1"/>
        <rFont val="Calibri"/>
        <family val="2"/>
        <scheme val="minor"/>
      </rPr>
      <t xml:space="preserve">
Supply and install a solar power system consist of:
- 8 solar pannels with capacity 550W, 24Volt system with 72 cell, with excellent quality, installed in a steel frame with lock, and it is fixed to the roof.
- Two 200 Ah dry high tempretur , deep cycle batterys.
- 3600 W  hyberd inverter,with Mppt solar controller Charger.
- provide and installing earthing system and anti-lighting system.
- Good elecrtical wire with a suitable size including hidden wire trunking.
- provide and installing a steel frame for carrying the batterys.
- provide and installing electrical DC Interrupter circut-breaker between the solar pannels and the charging regulator. and electrical DC Interrupter  circut-breaker between the battery and the inverter and electrical  AC Interrupter  circut-breaker between between the inverter and electrical loads.
- Conduction awareness session and provide a user guide for solar energy operators at the Health Facility .
- All works must be done according to specifications and instructions of the supervising engineer. </t>
    </r>
  </si>
  <si>
    <r>
      <rPr>
        <b/>
        <u/>
        <sz val="12"/>
        <rFont val="Calibri"/>
        <family val="2"/>
        <scheme val="minor"/>
      </rPr>
      <t>Lump Sump: Supply and install water network pipes:</t>
    </r>
    <r>
      <rPr>
        <sz val="12"/>
        <rFont val="Calibri"/>
        <family val="2"/>
        <scheme val="minor"/>
      </rPr>
      <t xml:space="preserve">
- Supply and installation of a new internal feeding network for bathrooms and laundries (3 bathrooms + 4 washbasins) and the item includes all connections, elbows and pipes, the fourth quarter of Saudi PVC, excellent quality, main valves for each bathroom and a washbasin separately, and the item includes connecting bathrooms and washbasins to the upper tanks with Saudi PVC pipes Excellent quality, high pressure with all accessories (elbow, connections, cocks, and ...) excellent quality. The item also includes the extension from the pumping point to the pump and to the plastic tank. Filling the tanks upon final receipt until the network is checked and tested according to the specifications and instructions of the supervising engineer.</t>
    </r>
  </si>
  <si>
    <r>
      <rPr>
        <b/>
        <u/>
        <sz val="12"/>
        <rFont val="Calibri"/>
        <family val="2"/>
        <scheme val="minor"/>
      </rPr>
      <t>By meter length: Providing and installing new pipe for sanitary network for latrine:</t>
    </r>
    <r>
      <rPr>
        <b/>
        <sz val="12"/>
        <rFont val="Calibri"/>
        <family val="2"/>
        <scheme val="minor"/>
      </rPr>
      <t xml:space="preserve">
</t>
    </r>
    <r>
      <rPr>
        <sz val="12"/>
        <rFont val="Calibri"/>
        <family val="2"/>
        <scheme val="minor"/>
      </rPr>
      <t xml:space="preserve">Supply and implementation of a sewage network for bathrooms and washbasins (3 bathrooms and 4 washbasins) using high pressure Saudi pipes with a thickness of not less than 4 mm and a diameter of 4 inches for bathrooms and 2 inches for washbasins. And even the external nursery room with its operation test and termination of work according to the principles of the profession and the instructions of the supervising engineer. </t>
    </r>
  </si>
  <si>
    <t>توريد وتركيب دينمو ماء  .5 حصان مع منظم الالكتروني (حساس) نوعية ممتازة والعمل يشمل ربط المضخة بالماء الخزان وتوصيلها بالكهرباء وكل مايلزم للانهاء العمل وفق المواصفات وتعليمات المهندس المشرف.</t>
  </si>
  <si>
    <t>Supply and installation of a 0.5 HP water dynamo  with an electronic regulator (sensitive) of excellent quality. The work includes connecting the pump to the water tank and connecting it to electricity and everything necessary to complete the work according to the specifications and instructions of the supervising engineer.</t>
  </si>
  <si>
    <r>
      <rPr>
        <b/>
        <u/>
        <sz val="12"/>
        <color theme="1"/>
        <rFont val="Calibri"/>
        <family val="2"/>
        <scheme val="minor"/>
      </rPr>
      <t>بالعدد:توريد وتركيب مرحاض عربي (سعودي) مع صندوق طرد:</t>
    </r>
    <r>
      <rPr>
        <sz val="12"/>
        <color theme="1"/>
        <rFont val="Calibri"/>
        <family val="2"/>
        <scheme val="minor"/>
      </rPr>
      <t xml:space="preserve">
- توريد وتركيب مرحاض عربي باللون المطلوب خزف سعودي نوعية ممتازة مع صندوق الطرد (سيفون) ايطالي للحمامات وجميع اكسسواراته لعدد 3 حمامات، والعمل يشمل توريد وتركيب محابس الزاوية ايطالي لخزان الطرد مع جميع توصيلات الصرف الصحي حتى غرفة التفتيش حسب الأصول الفنية والهندسية وتوجيهات المهندس المشرف.</t>
    </r>
  </si>
  <si>
    <t>ملاحظات هامة:
-على المقاول المتقدم في العطاء زيارة الموقع قبل البدء في دراسة العطاء وتقديم العرض ودراسة جميع الظروف المحيطة بالمنشأة والمؤثرة على الأعمال مثل طرق إيصال المواد اللازمة للإنشاء ودراسة طريقة ووسيلة تسوية الموقع العام إن لزم ويتحمل المقاول كامل المسؤولية.
- على المقاول الالتزام بتوفير ادوات السلامة لكافة العمال المتوجودين في منطقة العمل مع الالتزام بتحمل مسؤلية عن اي اصابات تحدث في موقع العمل
- إرفاق العروض بمواصفات فنية تفصيلية لجميع المواد مع إرفاق  ضمن حسن تنفيذ (2.5%  من قيمة العرض)
-القياس المعتمد هو القياس الهندسي و تخصم كافة الفتحات.
- كلا اللغتين العربية والانجليزية ملزمة للمقاول وبحسب تعليمات المهندس.
- على المقاول اتخاذ جميع إجراءات السلامة اللازمة لحماية الأطفال و الجار و المجتمع.
- على المقاول اجراء جميع الاختبارات المطلوبة يجب أن تكون معتمدة من مختبر معتمد.
- سيتم طلب ضمان صيانة لايقل عن ستة أشهر يبدأ من تاريخ الاستلام الابتدائي.</t>
  </si>
  <si>
    <t>Important notes:
-The contractor must visit the site before bidding and study the environment and the contractor is responsible for that.
-The contractor must commit to providing safety tools for all workers present in the work area, while committing to bear responsibility for any injuries that occur at the work site.
-The contractor must provide technical specification for all building material, and  and good execution (2.5% from offer).
-All Measurements are taken as per engineering codes and all openings are deducted.
-Both Languages are obligated for the contractors.
-Safety precautions to protect children, neighbor utilizes and community. 
-All required Tests should be accommodated by an approved lab. 
- provide maintenance insurance not less than 6 months from intial handover.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</si>
</sst>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ر.ي.‏&quot;_-;\-* #,##0.00\ &quot;ر.ي.‏&quot;_-;_-* &quot;-&quot;??\ &quot;ر.ي.‏&quot;_-;_-@_-"/>
    <numFmt numFmtId="164" formatCode="_-* #,##0.00\ &quot;ر.س.‏&quot;_-;\-* #,##0.00\ &quot;ر.س.‏&quot;_-;_-* &quot;-&quot;??\ &quot;ر.س.‏&quot;_-;_-@_-"/>
    <numFmt numFmtId="165" formatCode="_-[$$-409]* #,##0.00_ ;_-[$$-409]* \-#,##0.00\ ;_-[$$-409]* &quot;-&quot;??_ ;_-@_ "/>
    <numFmt numFmtId="166" formatCode="0.0"/>
    <numFmt numFmtId="167" formatCode="_-[$$-540A]* #,##0.00_ ;_-[$$-540A]* \-#,##0.00\ ;_-[$$-540A]* &quot;-&quot;??_ ;_-@_ "/>
  </numFmts>
  <fonts count="32"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b/>
      <u/>
      <sz val="12"/>
      <color theme="1"/>
      <name val="Calibri"/>
      <family val="2"/>
      <scheme val="minor"/>
    </font>
    <font>
      <b/>
      <sz val="12"/>
      <name val="Calibri"/>
      <family val="2"/>
      <scheme val="minor"/>
    </font>
    <font>
      <sz val="12"/>
      <name val="Calibri"/>
      <family val="2"/>
      <scheme val="minor"/>
    </font>
    <font>
      <sz val="8"/>
      <name val="Calibri"/>
      <family val="2"/>
      <scheme val="minor"/>
    </font>
    <font>
      <sz val="10"/>
      <name val="Times New Roman"/>
      <family val="1"/>
    </font>
    <font>
      <b/>
      <sz val="14"/>
      <color theme="1"/>
      <name val="Cambria"/>
      <family val="1"/>
    </font>
    <font>
      <b/>
      <sz val="12"/>
      <color theme="1"/>
      <name val="Cambria"/>
      <family val="1"/>
    </font>
    <font>
      <b/>
      <sz val="16"/>
      <color theme="1"/>
      <name val="Cambria"/>
      <family val="1"/>
    </font>
    <font>
      <b/>
      <i/>
      <sz val="16"/>
      <color theme="1"/>
      <name val="Cambria"/>
      <family val="1"/>
    </font>
    <font>
      <sz val="16"/>
      <name val="Calibri Light"/>
      <family val="1"/>
      <scheme val="major"/>
    </font>
    <font>
      <b/>
      <i/>
      <sz val="18"/>
      <color theme="1"/>
      <name val="Cambria"/>
      <family val="1"/>
    </font>
    <font>
      <sz val="10"/>
      <name val="Arial"/>
      <family val="2"/>
    </font>
    <font>
      <sz val="10"/>
      <name val="Calibri"/>
      <family val="2"/>
      <scheme val="minor"/>
    </font>
    <font>
      <b/>
      <sz val="14"/>
      <name val="Calibri"/>
      <family val="2"/>
      <scheme val="minor"/>
    </font>
    <font>
      <b/>
      <sz val="14"/>
      <color theme="1"/>
      <name val="Calibri"/>
      <family val="2"/>
      <scheme val="minor"/>
    </font>
    <font>
      <b/>
      <sz val="12"/>
      <color theme="1"/>
      <name val="Calibri"/>
      <family val="2"/>
      <scheme val="minor"/>
    </font>
    <font>
      <b/>
      <u/>
      <sz val="12"/>
      <name val="Calibri"/>
      <family val="2"/>
      <scheme val="minor"/>
    </font>
    <font>
      <sz val="14"/>
      <name val="Calibri"/>
      <family val="2"/>
      <scheme val="minor"/>
    </font>
    <font>
      <sz val="11"/>
      <name val="Calibri"/>
      <family val="2"/>
      <scheme val="minor"/>
    </font>
    <font>
      <b/>
      <u/>
      <sz val="11"/>
      <name val="Calibri"/>
      <family val="2"/>
      <scheme val="minor"/>
    </font>
    <font>
      <b/>
      <i/>
      <sz val="12"/>
      <color theme="1"/>
      <name val="Calibri"/>
      <family val="2"/>
      <scheme val="minor"/>
    </font>
    <font>
      <b/>
      <i/>
      <sz val="14"/>
      <name val="Calibri"/>
      <family val="2"/>
      <scheme val="minor"/>
    </font>
    <font>
      <u/>
      <sz val="12"/>
      <name val="Calibri"/>
      <family val="2"/>
      <scheme val="minor"/>
    </font>
    <font>
      <sz val="12"/>
      <color rgb="FFFF0000"/>
      <name val="Calibri"/>
      <family val="2"/>
      <scheme val="minor"/>
    </font>
    <font>
      <u/>
      <sz val="12"/>
      <color theme="1"/>
      <name val="Calibri"/>
      <family val="2"/>
      <scheme val="minor"/>
    </font>
    <font>
      <sz val="11"/>
      <color theme="1"/>
      <name val="Calibri"/>
      <family val="2"/>
    </font>
    <font>
      <sz val="12"/>
      <name val="Calibri Light"/>
      <family val="1"/>
      <scheme val="major"/>
    </font>
    <font>
      <sz val="12"/>
      <color theme="1"/>
      <name val="Calibri Light"/>
      <family val="1"/>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FF7C8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4">
    <xf numFmtId="0" fontId="0" fillId="0" borderId="0"/>
    <xf numFmtId="44"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2" fillId="0" borderId="0" applyFont="0" applyFill="0" applyBorder="0" applyAlignment="0" applyProtection="0"/>
    <xf numFmtId="0" fontId="2" fillId="0" borderId="0"/>
    <xf numFmtId="0" fontId="2" fillId="0" borderId="0"/>
    <xf numFmtId="0" fontId="1" fillId="0" borderId="0"/>
    <xf numFmtId="0" fontId="2" fillId="0" borderId="0"/>
    <xf numFmtId="0" fontId="8" fillId="0" borderId="0"/>
    <xf numFmtId="0" fontId="2" fillId="0" borderId="0"/>
    <xf numFmtId="0" fontId="2" fillId="0" borderId="0">
      <alignment vertical="center"/>
    </xf>
    <xf numFmtId="0" fontId="15" fillId="0" borderId="0">
      <protection locked="0"/>
    </xf>
  </cellStyleXfs>
  <cellXfs count="188">
    <xf numFmtId="0" fontId="0" fillId="0" borderId="0" xfId="0"/>
    <xf numFmtId="0" fontId="3" fillId="0" borderId="1" xfId="2" applyFont="1" applyBorder="1" applyAlignment="1">
      <alignment horizontal="right" vertical="center" wrapText="1"/>
    </xf>
    <xf numFmtId="0" fontId="8" fillId="0" borderId="0" xfId="9" applyFont="1" applyAlignment="1">
      <alignment horizontal="left" vertical="center" wrapText="1" shrinkToFit="1"/>
    </xf>
    <xf numFmtId="0" fontId="9" fillId="4" borderId="1" xfId="4" applyFont="1" applyFill="1" applyBorder="1" applyAlignment="1">
      <alignment horizontal="center" vertical="center" wrapText="1"/>
    </xf>
    <xf numFmtId="0" fontId="12" fillId="0" borderId="1" xfId="4" applyFont="1" applyBorder="1" applyAlignment="1">
      <alignment horizontal="center" vertical="center" wrapText="1"/>
    </xf>
    <xf numFmtId="165" fontId="12" fillId="0" borderId="1" xfId="4" applyNumberFormat="1" applyFont="1" applyBorder="1" applyAlignment="1">
      <alignment horizontal="center" vertical="center" wrapText="1"/>
    </xf>
    <xf numFmtId="0" fontId="11" fillId="4" borderId="1" xfId="4" applyFont="1" applyFill="1" applyBorder="1" applyAlignment="1">
      <alignment vertical="center" wrapText="1"/>
    </xf>
    <xf numFmtId="167" fontId="14" fillId="4" borderId="1" xfId="4" applyNumberFormat="1" applyFont="1" applyFill="1" applyBorder="1" applyAlignment="1">
      <alignment horizontal="center" vertical="center" wrapText="1"/>
    </xf>
    <xf numFmtId="0" fontId="16" fillId="0" borderId="0" xfId="2" applyFont="1"/>
    <xf numFmtId="166" fontId="17" fillId="4" borderId="1" xfId="2" applyNumberFormat="1" applyFont="1" applyFill="1" applyBorder="1" applyAlignment="1">
      <alignment horizontal="center" vertical="center" wrapText="1"/>
    </xf>
    <xf numFmtId="0" fontId="17" fillId="4" borderId="1" xfId="2" applyFont="1" applyFill="1" applyBorder="1" applyAlignment="1">
      <alignment horizontal="center" vertical="center"/>
    </xf>
    <xf numFmtId="0" fontId="17" fillId="4" borderId="1" xfId="2" applyFont="1" applyFill="1" applyBorder="1" applyAlignment="1">
      <alignment horizontal="center" vertical="center" wrapText="1"/>
    </xf>
    <xf numFmtId="0" fontId="1" fillId="0" borderId="0" xfId="0" applyFont="1" applyAlignment="1">
      <alignment vertical="center"/>
    </xf>
    <xf numFmtId="166" fontId="18" fillId="4" borderId="1" xfId="2" applyNumberFormat="1" applyFont="1" applyFill="1" applyBorder="1" applyAlignment="1">
      <alignment horizontal="center" vertical="center"/>
    </xf>
    <xf numFmtId="2" fontId="18" fillId="4" borderId="1" xfId="2" applyNumberFormat="1" applyFont="1" applyFill="1" applyBorder="1" applyAlignment="1">
      <alignment horizontal="right" vertical="center"/>
    </xf>
    <xf numFmtId="2" fontId="18" fillId="4" borderId="1" xfId="2" applyNumberFormat="1" applyFont="1" applyFill="1" applyBorder="1" applyAlignment="1">
      <alignment horizontal="center" vertical="center"/>
    </xf>
    <xf numFmtId="165" fontId="17" fillId="4" borderId="1" xfId="3" applyNumberFormat="1" applyFont="1" applyFill="1" applyBorder="1" applyAlignment="1">
      <alignment horizontal="center" vertical="center"/>
    </xf>
    <xf numFmtId="0" fontId="17" fillId="4" borderId="1" xfId="2" applyFont="1" applyFill="1" applyBorder="1" applyAlignment="1">
      <alignment horizontal="left" vertical="center" wrapText="1"/>
    </xf>
    <xf numFmtId="166" fontId="19" fillId="4" borderId="1" xfId="2" applyNumberFormat="1" applyFont="1" applyFill="1" applyBorder="1" applyAlignment="1">
      <alignment horizontal="center" vertical="center"/>
    </xf>
    <xf numFmtId="0" fontId="17" fillId="4" borderId="1" xfId="2" applyFont="1" applyFill="1" applyBorder="1" applyAlignment="1">
      <alignment horizontal="right" vertical="center" wrapText="1"/>
    </xf>
    <xf numFmtId="2" fontId="3" fillId="4" borderId="1" xfId="2" applyNumberFormat="1" applyFont="1" applyFill="1" applyBorder="1" applyAlignment="1">
      <alignment horizontal="center" vertical="center"/>
    </xf>
    <xf numFmtId="165" fontId="6" fillId="4" borderId="1" xfId="3" applyNumberFormat="1" applyFont="1" applyFill="1" applyBorder="1" applyAlignment="1">
      <alignment horizontal="center" vertical="center"/>
    </xf>
    <xf numFmtId="166" fontId="19" fillId="0" borderId="1" xfId="2" applyNumberFormat="1" applyFont="1" applyBorder="1" applyAlignment="1">
      <alignment horizontal="center" vertical="center"/>
    </xf>
    <xf numFmtId="0" fontId="6" fillId="0" borderId="1" xfId="4" applyFont="1" applyBorder="1" applyAlignment="1">
      <alignment horizontal="right" vertical="center" wrapText="1"/>
    </xf>
    <xf numFmtId="0" fontId="6" fillId="2" borderId="1" xfId="2" applyFont="1" applyFill="1" applyBorder="1" applyAlignment="1">
      <alignment horizontal="center" vertical="center" wrapText="1"/>
    </xf>
    <xf numFmtId="2" fontId="6" fillId="2" borderId="1" xfId="2" applyNumberFormat="1" applyFont="1" applyFill="1" applyBorder="1" applyAlignment="1">
      <alignment horizontal="center" vertical="center"/>
    </xf>
    <xf numFmtId="2" fontId="3" fillId="0" borderId="1" xfId="4" applyNumberFormat="1" applyFont="1" applyBorder="1" applyAlignment="1">
      <alignment horizontal="center" vertical="center" wrapText="1"/>
    </xf>
    <xf numFmtId="2" fontId="6" fillId="0" borderId="1" xfId="3" applyNumberFormat="1" applyFont="1" applyFill="1" applyBorder="1" applyAlignment="1">
      <alignment horizontal="center" vertical="center"/>
    </xf>
    <xf numFmtId="0" fontId="6" fillId="3" borderId="1" xfId="2" applyFont="1" applyFill="1" applyBorder="1" applyAlignment="1">
      <alignment horizontal="left" vertical="center" wrapText="1"/>
    </xf>
    <xf numFmtId="0" fontId="5" fillId="2" borderId="1" xfId="2" applyFont="1" applyFill="1" applyBorder="1" applyAlignment="1">
      <alignment horizontal="right" vertical="center" wrapText="1"/>
    </xf>
    <xf numFmtId="2" fontId="6" fillId="2" borderId="1" xfId="2"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2" applyFont="1" applyBorder="1" applyAlignment="1">
      <alignment horizontal="left" vertical="center" wrapText="1"/>
    </xf>
    <xf numFmtId="0" fontId="21" fillId="4" borderId="1" xfId="2" applyFont="1" applyFill="1" applyBorder="1" applyAlignment="1">
      <alignment horizontal="center" vertical="center" wrapText="1"/>
    </xf>
    <xf numFmtId="2" fontId="3" fillId="4" borderId="1" xfId="4" applyNumberFormat="1" applyFont="1" applyFill="1" applyBorder="1" applyAlignment="1">
      <alignment horizontal="center" vertical="center" wrapText="1"/>
    </xf>
    <xf numFmtId="2" fontId="6" fillId="4" borderId="1" xfId="3" applyNumberFormat="1" applyFont="1" applyFill="1" applyBorder="1" applyAlignment="1">
      <alignment horizontal="center" vertical="center"/>
    </xf>
    <xf numFmtId="0" fontId="6" fillId="2" borderId="1" xfId="2" applyFont="1" applyFill="1" applyBorder="1" applyAlignment="1">
      <alignment horizontal="left" vertical="center" wrapText="1"/>
    </xf>
    <xf numFmtId="0" fontId="3" fillId="2" borderId="1" xfId="4" applyFont="1" applyFill="1" applyBorder="1" applyAlignment="1">
      <alignment horizontal="right" vertical="center" wrapText="1"/>
    </xf>
    <xf numFmtId="2" fontId="6" fillId="0" borderId="1" xfId="2" applyNumberFormat="1" applyFont="1" applyBorder="1" applyAlignment="1">
      <alignment horizontal="center" vertical="center"/>
    </xf>
    <xf numFmtId="0" fontId="5" fillId="2" borderId="1" xfId="6" applyFont="1" applyFill="1" applyBorder="1" applyAlignment="1">
      <alignment horizontal="left" vertical="center" wrapText="1"/>
    </xf>
    <xf numFmtId="0" fontId="5" fillId="0" borderId="1" xfId="2" applyFont="1" applyBorder="1" applyAlignment="1">
      <alignment horizontal="right" vertical="center" wrapText="1"/>
    </xf>
    <xf numFmtId="0" fontId="6" fillId="0" borderId="1" xfId="2" applyFont="1" applyBorder="1" applyAlignment="1">
      <alignment horizontal="center" vertical="center" wrapText="1"/>
    </xf>
    <xf numFmtId="2" fontId="6" fillId="0" borderId="1" xfId="2" applyNumberFormat="1" applyFont="1" applyBorder="1" applyAlignment="1">
      <alignment horizontal="center" vertical="center" wrapText="1"/>
    </xf>
    <xf numFmtId="166" fontId="18" fillId="4" borderId="1" xfId="0" applyNumberFormat="1" applyFont="1" applyFill="1" applyBorder="1" applyAlignment="1">
      <alignment horizontal="center" vertical="center"/>
    </xf>
    <xf numFmtId="2" fontId="21" fillId="4" borderId="1" xfId="2" applyNumberFormat="1" applyFont="1" applyFill="1" applyBorder="1" applyAlignment="1">
      <alignment horizontal="center" vertical="center" wrapText="1"/>
    </xf>
    <xf numFmtId="2" fontId="6" fillId="4" borderId="1" xfId="1" applyNumberFormat="1" applyFont="1" applyFill="1" applyBorder="1" applyAlignment="1">
      <alignment horizontal="center" vertical="center"/>
    </xf>
    <xf numFmtId="0" fontId="3" fillId="0" borderId="1" xfId="4" applyFont="1" applyBorder="1" applyAlignment="1">
      <alignment horizontal="right" vertical="center" wrapText="1"/>
    </xf>
    <xf numFmtId="166" fontId="19" fillId="0" borderId="1" xfId="0" applyNumberFormat="1" applyFont="1" applyBorder="1" applyAlignment="1">
      <alignment horizontal="center" vertical="center"/>
    </xf>
    <xf numFmtId="1" fontId="18" fillId="4" borderId="1" xfId="2" applyNumberFormat="1" applyFont="1" applyFill="1" applyBorder="1" applyAlignment="1">
      <alignment horizontal="center" vertical="center"/>
    </xf>
    <xf numFmtId="2" fontId="17" fillId="4" borderId="1" xfId="3" applyNumberFormat="1" applyFont="1" applyFill="1" applyBorder="1" applyAlignment="1">
      <alignment horizontal="center" vertical="center"/>
    </xf>
    <xf numFmtId="0" fontId="18" fillId="4" borderId="1" xfId="4" applyFont="1" applyFill="1" applyBorder="1" applyAlignment="1">
      <alignment horizontal="right" vertical="center" wrapText="1"/>
    </xf>
    <xf numFmtId="2" fontId="5" fillId="4" borderId="1" xfId="2" applyNumberFormat="1" applyFont="1" applyFill="1" applyBorder="1" applyAlignment="1">
      <alignment horizontal="center" vertical="center"/>
    </xf>
    <xf numFmtId="166" fontId="24" fillId="0" borderId="1" xfId="2" applyNumberFormat="1" applyFont="1" applyBorder="1" applyAlignment="1">
      <alignment horizontal="center" vertical="center"/>
    </xf>
    <xf numFmtId="2" fontId="24" fillId="0" borderId="1" xfId="2" applyNumberFormat="1" applyFont="1" applyBorder="1" applyAlignment="1">
      <alignment horizontal="center" vertical="center"/>
    </xf>
    <xf numFmtId="0" fontId="6" fillId="0" borderId="1" xfId="6" applyFont="1" applyBorder="1" applyAlignment="1">
      <alignment horizontal="left" vertical="center" wrapText="1"/>
    </xf>
    <xf numFmtId="0" fontId="4" fillId="0" borderId="1" xfId="11" applyFont="1" applyBorder="1" applyAlignment="1">
      <alignment horizontal="right" vertical="center" wrapText="1"/>
    </xf>
    <xf numFmtId="0" fontId="6" fillId="0" borderId="1" xfId="11" applyFont="1" applyBorder="1" applyAlignment="1">
      <alignment horizontal="center" vertical="center" wrapText="1"/>
    </xf>
    <xf numFmtId="2" fontId="6" fillId="0" borderId="1" xfId="11" applyNumberFormat="1" applyFont="1" applyBorder="1" applyAlignment="1">
      <alignment horizontal="center" vertical="center" wrapText="1"/>
    </xf>
    <xf numFmtId="0" fontId="5" fillId="0" borderId="1" xfId="0" applyFont="1" applyBorder="1" applyAlignment="1">
      <alignment horizontal="left" vertical="center" wrapText="1"/>
    </xf>
    <xf numFmtId="165" fontId="17" fillId="5" borderId="1" xfId="1" applyNumberFormat="1" applyFont="1" applyFill="1" applyBorder="1" applyAlignment="1">
      <alignment horizontal="center" vertical="center"/>
    </xf>
    <xf numFmtId="166" fontId="1" fillId="0" borderId="0" xfId="0" applyNumberFormat="1" applyFont="1" applyAlignment="1">
      <alignment vertical="center"/>
    </xf>
    <xf numFmtId="0" fontId="16" fillId="0" borderId="0" xfId="2" applyFont="1" applyAlignment="1">
      <alignment vertical="center"/>
    </xf>
    <xf numFmtId="0" fontId="4" fillId="2" borderId="1" xfId="2" applyFont="1" applyFill="1" applyBorder="1" applyAlignment="1">
      <alignment horizontal="right" vertical="center" wrapText="1"/>
    </xf>
    <xf numFmtId="0" fontId="17" fillId="4" borderId="1" xfId="2" applyFont="1" applyFill="1" applyBorder="1" applyAlignment="1">
      <alignment vertical="center" wrapText="1"/>
    </xf>
    <xf numFmtId="2" fontId="18" fillId="4" borderId="1" xfId="2" applyNumberFormat="1" applyFont="1" applyFill="1" applyBorder="1" applyAlignment="1">
      <alignment vertical="center"/>
    </xf>
    <xf numFmtId="0" fontId="6" fillId="2" borderId="1" xfId="2" applyFont="1" applyFill="1" applyBorder="1" applyAlignment="1">
      <alignment vertical="center" wrapText="1"/>
    </xf>
    <xf numFmtId="0" fontId="6" fillId="0" borderId="1" xfId="2" applyFont="1" applyBorder="1" applyAlignment="1">
      <alignment vertical="center" wrapText="1"/>
    </xf>
    <xf numFmtId="0" fontId="1" fillId="0" borderId="0" xfId="0" applyFont="1" applyAlignment="1">
      <alignment horizontal="center" vertical="center"/>
    </xf>
    <xf numFmtId="0" fontId="6" fillId="2" borderId="1" xfId="2" applyFont="1" applyFill="1" applyBorder="1" applyAlignment="1">
      <alignment horizontal="right" vertical="center" wrapText="1"/>
    </xf>
    <xf numFmtId="0" fontId="25" fillId="4" borderId="1" xfId="2" applyFont="1" applyFill="1" applyBorder="1" applyAlignment="1">
      <alignment horizontal="right" vertical="center" wrapText="1"/>
    </xf>
    <xf numFmtId="2" fontId="19" fillId="0" borderId="1" xfId="2" applyNumberFormat="1" applyFont="1" applyBorder="1" applyAlignment="1">
      <alignment horizontal="center" vertical="center"/>
    </xf>
    <xf numFmtId="2" fontId="3" fillId="0" borderId="1" xfId="2" applyNumberFormat="1" applyFont="1" applyBorder="1" applyAlignment="1">
      <alignment horizontal="center" vertical="center"/>
    </xf>
    <xf numFmtId="0" fontId="5" fillId="0" borderId="1" xfId="2" applyFont="1" applyBorder="1" applyAlignment="1">
      <alignment horizontal="right" vertical="center" wrapText="1" indent="1"/>
    </xf>
    <xf numFmtId="2" fontId="3" fillId="0" borderId="1" xfId="2" applyNumberFormat="1" applyFont="1" applyBorder="1" applyAlignment="1">
      <alignment horizontal="center" vertical="center" wrapText="1"/>
    </xf>
    <xf numFmtId="0" fontId="5" fillId="0" borderId="1" xfId="0" applyFont="1" applyBorder="1" applyAlignment="1">
      <alignment horizontal="right" vertical="center" wrapText="1"/>
    </xf>
    <xf numFmtId="166" fontId="18" fillId="4" borderId="0" xfId="0" applyNumberFormat="1" applyFont="1" applyFill="1" applyAlignment="1">
      <alignment horizontal="center" vertical="center"/>
    </xf>
    <xf numFmtId="2" fontId="6" fillId="0" borderId="1" xfId="1" applyNumberFormat="1" applyFont="1" applyFill="1" applyBorder="1" applyAlignment="1">
      <alignment horizontal="center" vertical="center"/>
    </xf>
    <xf numFmtId="166" fontId="24" fillId="0" borderId="1" xfId="0" applyNumberFormat="1" applyFont="1" applyBorder="1" applyAlignment="1">
      <alignment horizontal="center" vertical="center"/>
    </xf>
    <xf numFmtId="0" fontId="3" fillId="0" borderId="1" xfId="2" applyFont="1" applyBorder="1" applyAlignment="1">
      <alignment vertical="center" wrapText="1"/>
    </xf>
    <xf numFmtId="0" fontId="17" fillId="4" borderId="1" xfId="2" applyFont="1" applyFill="1" applyBorder="1" applyAlignment="1">
      <alignment vertical="center"/>
    </xf>
    <xf numFmtId="0" fontId="6" fillId="0" borderId="1" xfId="4" applyFont="1" applyBorder="1" applyAlignment="1">
      <alignment vertical="center" wrapText="1"/>
    </xf>
    <xf numFmtId="0" fontId="6" fillId="3" borderId="1" xfId="2" applyFont="1" applyFill="1" applyBorder="1" applyAlignment="1">
      <alignment vertical="center" wrapText="1"/>
    </xf>
    <xf numFmtId="0" fontId="6" fillId="2" borderId="1" xfId="7" applyFont="1" applyFill="1" applyBorder="1" applyAlignment="1">
      <alignment vertical="center" wrapText="1"/>
    </xf>
    <xf numFmtId="0" fontId="5" fillId="2" borderId="1" xfId="7" applyFont="1" applyFill="1" applyBorder="1" applyAlignment="1">
      <alignment vertical="center" wrapText="1"/>
    </xf>
    <xf numFmtId="0" fontId="5" fillId="2" borderId="1" xfId="2" applyFont="1" applyFill="1" applyBorder="1" applyAlignment="1">
      <alignment vertical="center" wrapText="1"/>
    </xf>
    <xf numFmtId="0" fontId="3" fillId="0" borderId="1" xfId="4" applyFont="1" applyBorder="1" applyAlignment="1">
      <alignment vertical="center" wrapText="1"/>
    </xf>
    <xf numFmtId="0" fontId="3" fillId="2" borderId="1" xfId="4" applyFont="1" applyFill="1" applyBorder="1" applyAlignment="1">
      <alignment vertical="center" wrapText="1"/>
    </xf>
    <xf numFmtId="0" fontId="22" fillId="2" borderId="1" xfId="2" applyFont="1" applyFill="1" applyBorder="1" applyAlignment="1">
      <alignment vertical="center" wrapText="1"/>
    </xf>
    <xf numFmtId="0" fontId="4" fillId="0" borderId="1" xfId="11" applyFont="1" applyBorder="1" applyAlignment="1">
      <alignment vertical="center" wrapText="1"/>
    </xf>
    <xf numFmtId="0" fontId="5" fillId="0" borderId="1" xfId="0" applyFont="1" applyBorder="1" applyAlignment="1">
      <alignment vertical="center" wrapText="1"/>
    </xf>
    <xf numFmtId="0" fontId="5" fillId="0" borderId="1" xfId="2" applyFont="1" applyBorder="1" applyAlignment="1">
      <alignment vertical="center" wrapText="1"/>
    </xf>
    <xf numFmtId="0" fontId="18" fillId="4" borderId="1" xfId="4" applyFont="1" applyFill="1" applyBorder="1" applyAlignment="1">
      <alignment vertical="center" wrapText="1"/>
    </xf>
    <xf numFmtId="0" fontId="6" fillId="0" borderId="1" xfId="0" applyFont="1" applyBorder="1" applyAlignment="1">
      <alignment vertical="center" wrapText="1"/>
    </xf>
    <xf numFmtId="0" fontId="6" fillId="0" borderId="1" xfId="6" applyFont="1" applyBorder="1" applyAlignment="1">
      <alignment vertical="center" wrapText="1"/>
    </xf>
    <xf numFmtId="0" fontId="19" fillId="2" borderId="1" xfId="2" applyFont="1" applyFill="1" applyBorder="1" applyAlignment="1">
      <alignment vertical="center" wrapText="1"/>
    </xf>
    <xf numFmtId="0" fontId="6" fillId="0" borderId="1" xfId="8" applyFont="1" applyBorder="1" applyAlignment="1">
      <alignment vertical="center" wrapText="1"/>
    </xf>
    <xf numFmtId="0" fontId="4" fillId="2" borderId="1" xfId="2" applyFont="1" applyFill="1" applyBorder="1" applyAlignment="1">
      <alignment vertical="center" wrapText="1"/>
    </xf>
    <xf numFmtId="0" fontId="5" fillId="2" borderId="1" xfId="6" applyFont="1" applyFill="1" applyBorder="1" applyAlignment="1">
      <alignment vertical="center" wrapText="1"/>
    </xf>
    <xf numFmtId="166" fontId="1" fillId="0" borderId="0" xfId="0" applyNumberFormat="1" applyFont="1" applyAlignment="1">
      <alignment horizontal="center" vertical="center"/>
    </xf>
    <xf numFmtId="2" fontId="6" fillId="2" borderId="1" xfId="4" applyNumberFormat="1" applyFont="1" applyFill="1" applyBorder="1" applyAlignment="1">
      <alignment horizontal="center" vertical="center" wrapText="1"/>
    </xf>
    <xf numFmtId="0" fontId="5" fillId="2" borderId="1" xfId="2" applyFont="1" applyFill="1" applyBorder="1" applyAlignment="1">
      <alignment vertical="center" wrapText="1" readingOrder="2"/>
    </xf>
    <xf numFmtId="0" fontId="3" fillId="0" borderId="1" xfId="2" applyFont="1" applyBorder="1" applyAlignment="1">
      <alignment vertical="center" wrapText="1" readingOrder="1"/>
    </xf>
    <xf numFmtId="0" fontId="19" fillId="2" borderId="1" xfId="2" applyFont="1" applyFill="1" applyBorder="1" applyAlignment="1">
      <alignment horizontal="right" vertical="center" wrapText="1"/>
    </xf>
    <xf numFmtId="0" fontId="6" fillId="0" borderId="1" xfId="8" applyFont="1" applyBorder="1" applyAlignment="1">
      <alignment horizontal="left" vertical="center" wrapText="1"/>
    </xf>
    <xf numFmtId="0" fontId="5" fillId="2" borderId="1" xfId="2" applyFont="1" applyFill="1" applyBorder="1" applyAlignment="1">
      <alignment horizontal="left" vertical="center" wrapText="1"/>
    </xf>
    <xf numFmtId="166" fontId="19" fillId="0" borderId="1" xfId="2" applyNumberFormat="1" applyFont="1" applyBorder="1" applyAlignment="1">
      <alignment horizontal="right" vertical="center" wrapText="1"/>
    </xf>
    <xf numFmtId="165" fontId="0" fillId="0" borderId="0" xfId="0" applyNumberFormat="1"/>
    <xf numFmtId="0" fontId="29" fillId="0" borderId="5" xfId="6" applyFont="1" applyBorder="1" applyAlignment="1">
      <alignment vertical="center" wrapText="1"/>
    </xf>
    <xf numFmtId="0" fontId="30" fillId="2" borderId="1" xfId="2" applyFont="1" applyFill="1" applyBorder="1" applyAlignment="1">
      <alignment horizontal="center" vertical="center" wrapText="1"/>
    </xf>
    <xf numFmtId="0" fontId="31" fillId="0" borderId="1" xfId="4" applyFont="1" applyBorder="1" applyAlignment="1">
      <alignment horizontal="center" vertical="center" wrapText="1"/>
    </xf>
    <xf numFmtId="0" fontId="29" fillId="0" borderId="5" xfId="6" applyFont="1" applyBorder="1" applyAlignment="1">
      <alignment vertical="top" wrapText="1"/>
    </xf>
    <xf numFmtId="0" fontId="13" fillId="2" borderId="2" xfId="10" applyFont="1" applyFill="1" applyBorder="1" applyAlignment="1">
      <alignment horizontal="center" vertical="center" wrapText="1"/>
    </xf>
    <xf numFmtId="0" fontId="13" fillId="2" borderId="3" xfId="10" applyFont="1" applyFill="1" applyBorder="1" applyAlignment="1">
      <alignment horizontal="center" vertical="center" wrapText="1"/>
    </xf>
    <xf numFmtId="0" fontId="13" fillId="2" borderId="4" xfId="10" applyFont="1" applyFill="1" applyBorder="1" applyAlignment="1">
      <alignment horizontal="center" vertical="center" wrapText="1"/>
    </xf>
    <xf numFmtId="0" fontId="11" fillId="4" borderId="1" xfId="4" applyFont="1" applyFill="1" applyBorder="1" applyAlignment="1">
      <alignment horizontal="center" vertical="center" wrapText="1"/>
    </xf>
    <xf numFmtId="0" fontId="11" fillId="4" borderId="2" xfId="4"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4" xfId="4" applyFont="1" applyFill="1" applyBorder="1" applyAlignment="1">
      <alignment horizontal="center" vertical="center" wrapText="1"/>
    </xf>
    <xf numFmtId="0" fontId="9" fillId="4" borderId="2" xfId="4" applyFont="1" applyFill="1" applyBorder="1" applyAlignment="1">
      <alignment horizontal="center" vertical="center" wrapText="1"/>
    </xf>
    <xf numFmtId="0" fontId="9" fillId="4" borderId="4" xfId="4" applyFont="1" applyFill="1" applyBorder="1" applyAlignment="1">
      <alignment horizontal="center" vertical="center" wrapText="1"/>
    </xf>
    <xf numFmtId="0" fontId="10" fillId="4" borderId="2" xfId="4" applyFont="1" applyFill="1" applyBorder="1" applyAlignment="1">
      <alignment horizontal="center" vertical="center" wrapText="1"/>
    </xf>
    <xf numFmtId="0" fontId="10" fillId="4" borderId="3" xfId="4" applyFont="1" applyFill="1" applyBorder="1" applyAlignment="1">
      <alignment horizontal="center" vertical="center" wrapText="1"/>
    </xf>
    <xf numFmtId="0" fontId="10" fillId="4" borderId="4" xfId="4" applyFont="1" applyFill="1" applyBorder="1" applyAlignment="1">
      <alignment horizontal="center" vertical="center" wrapText="1"/>
    </xf>
    <xf numFmtId="0" fontId="8" fillId="0" borderId="2" xfId="9" applyFont="1" applyBorder="1" applyAlignment="1">
      <alignment horizontal="center" vertical="center" wrapText="1" shrinkToFit="1"/>
    </xf>
    <xf numFmtId="0" fontId="8" fillId="0" borderId="3" xfId="9" applyFont="1" applyBorder="1" applyAlignment="1">
      <alignment horizontal="center" vertical="center" wrapText="1" shrinkToFit="1"/>
    </xf>
    <xf numFmtId="0" fontId="8" fillId="0" borderId="4" xfId="9" applyFont="1" applyBorder="1" applyAlignment="1">
      <alignment horizontal="center" vertical="center" wrapText="1" shrinkToFit="1"/>
    </xf>
    <xf numFmtId="0" fontId="8" fillId="0" borderId="1" xfId="9" applyFont="1" applyBorder="1" applyAlignment="1">
      <alignment horizontal="center" vertical="center" wrapText="1" shrinkToFit="1"/>
    </xf>
    <xf numFmtId="2" fontId="18" fillId="5" borderId="1" xfId="2" applyNumberFormat="1" applyFont="1" applyFill="1" applyBorder="1" applyAlignment="1">
      <alignment horizontal="center" vertical="center"/>
    </xf>
    <xf numFmtId="0" fontId="17" fillId="5" borderId="1" xfId="2" applyFont="1" applyFill="1" applyBorder="1" applyAlignment="1">
      <alignment horizontal="center" vertical="center" wrapText="1"/>
    </xf>
    <xf numFmtId="0" fontId="5" fillId="4" borderId="1" xfId="2" applyFont="1" applyFill="1" applyBorder="1" applyAlignment="1">
      <alignment horizontal="right" vertical="center" wrapText="1"/>
    </xf>
    <xf numFmtId="0" fontId="5" fillId="4" borderId="1" xfId="2" applyFont="1" applyFill="1" applyBorder="1" applyAlignment="1">
      <alignment horizontal="right" vertical="center"/>
    </xf>
    <xf numFmtId="0" fontId="5" fillId="4" borderId="1" xfId="2" applyFont="1" applyFill="1" applyBorder="1" applyAlignment="1">
      <alignment horizontal="left" vertical="center" wrapText="1" readingOrder="1"/>
    </xf>
    <xf numFmtId="2" fontId="18" fillId="5" borderId="1" xfId="2" applyNumberFormat="1" applyFont="1" applyFill="1" applyBorder="1" applyAlignment="1">
      <alignment vertical="center"/>
    </xf>
    <xf numFmtId="0" fontId="17" fillId="5" borderId="1" xfId="2" applyFont="1" applyFill="1" applyBorder="1" applyAlignment="1">
      <alignment vertical="center" wrapText="1"/>
    </xf>
    <xf numFmtId="0" fontId="5" fillId="4" borderId="1" xfId="2" applyFont="1" applyFill="1" applyBorder="1" applyAlignment="1">
      <alignment vertical="center" wrapText="1"/>
    </xf>
    <xf numFmtId="0" fontId="5" fillId="4" borderId="1" xfId="2" applyFont="1" applyFill="1" applyBorder="1" applyAlignment="1">
      <alignment vertical="center"/>
    </xf>
    <xf numFmtId="0" fontId="5" fillId="4" borderId="1" xfId="2" applyFont="1" applyFill="1" applyBorder="1" applyAlignment="1">
      <alignment vertical="center" wrapText="1" readingOrder="1"/>
    </xf>
    <xf numFmtId="166" fontId="19" fillId="0" borderId="1" xfId="2" applyNumberFormat="1" applyFont="1" applyBorder="1" applyAlignment="1" applyProtection="1">
      <alignment horizontal="center" vertical="center"/>
      <protection locked="0"/>
    </xf>
    <xf numFmtId="2" fontId="6" fillId="2" borderId="1" xfId="2" applyNumberFormat="1" applyFont="1" applyFill="1" applyBorder="1" applyAlignment="1" applyProtection="1">
      <alignment horizontal="center" vertical="center"/>
      <protection locked="0"/>
    </xf>
    <xf numFmtId="2" fontId="6" fillId="2" borderId="1" xfId="2" applyNumberFormat="1" applyFont="1" applyFill="1" applyBorder="1" applyAlignment="1" applyProtection="1">
      <alignment horizontal="center" vertical="center" wrapText="1"/>
      <protection locked="0"/>
    </xf>
    <xf numFmtId="166" fontId="18" fillId="4" borderId="1" xfId="0" applyNumberFormat="1" applyFont="1" applyFill="1" applyBorder="1" applyAlignment="1" applyProtection="1">
      <alignment horizontal="center" vertical="center"/>
      <protection locked="0"/>
    </xf>
    <xf numFmtId="0" fontId="21" fillId="4" borderId="1" xfId="2" applyFont="1" applyFill="1" applyBorder="1" applyAlignment="1" applyProtection="1">
      <alignment horizontal="center" vertical="center" wrapText="1"/>
      <protection locked="0"/>
    </xf>
    <xf numFmtId="0" fontId="31" fillId="2" borderId="1" xfId="4" applyFont="1" applyFill="1" applyBorder="1" applyAlignment="1" applyProtection="1">
      <alignment horizontal="center" vertical="center" wrapText="1"/>
      <protection locked="0"/>
    </xf>
    <xf numFmtId="1" fontId="18" fillId="4" borderId="1" xfId="2" applyNumberFormat="1" applyFont="1" applyFill="1" applyBorder="1" applyAlignment="1" applyProtection="1">
      <alignment horizontal="center" vertical="center"/>
      <protection locked="0"/>
    </xf>
    <xf numFmtId="2" fontId="18" fillId="4" borderId="1" xfId="2" applyNumberFormat="1" applyFont="1" applyFill="1" applyBorder="1" applyAlignment="1" applyProtection="1">
      <alignment horizontal="center" vertical="center"/>
      <protection locked="0"/>
    </xf>
    <xf numFmtId="166" fontId="18" fillId="4" borderId="1" xfId="2" applyNumberFormat="1" applyFont="1" applyFill="1" applyBorder="1" applyAlignment="1" applyProtection="1">
      <alignment horizontal="center" vertical="center"/>
      <protection locked="0"/>
    </xf>
    <xf numFmtId="0" fontId="17" fillId="4" borderId="1" xfId="2" applyFont="1" applyFill="1" applyBorder="1" applyAlignment="1" applyProtection="1">
      <alignment horizontal="center" vertical="center" wrapText="1"/>
      <protection locked="0"/>
    </xf>
    <xf numFmtId="166" fontId="24" fillId="0" borderId="1" xfId="2" applyNumberFormat="1" applyFont="1" applyBorder="1" applyAlignment="1" applyProtection="1">
      <alignment horizontal="center" vertical="center"/>
      <protection locked="0"/>
    </xf>
    <xf numFmtId="2" fontId="6" fillId="2" borderId="1" xfId="11" applyNumberFormat="1" applyFont="1" applyFill="1" applyBorder="1" applyAlignment="1" applyProtection="1">
      <alignment horizontal="center" vertical="center" wrapText="1"/>
      <protection locked="0"/>
    </xf>
    <xf numFmtId="0" fontId="4" fillId="0" borderId="2" xfId="11" applyFont="1" applyBorder="1" applyAlignment="1" applyProtection="1">
      <alignment horizontal="center" vertical="center" wrapText="1"/>
      <protection locked="0"/>
    </xf>
    <xf numFmtId="0" fontId="4" fillId="0" borderId="3" xfId="11" applyFont="1" applyBorder="1" applyAlignment="1" applyProtection="1">
      <alignment horizontal="center" vertical="center" wrapText="1"/>
      <protection locked="0"/>
    </xf>
    <xf numFmtId="0" fontId="4" fillId="0" borderId="4" xfId="11" applyFont="1" applyBorder="1" applyAlignment="1" applyProtection="1">
      <alignment horizontal="center" vertical="center" wrapText="1"/>
      <protection locked="0"/>
    </xf>
    <xf numFmtId="2" fontId="3" fillId="2" borderId="1" xfId="4" applyNumberFormat="1" applyFont="1" applyFill="1" applyBorder="1" applyAlignment="1" applyProtection="1">
      <alignment horizontal="center" vertical="center" wrapText="1"/>
      <protection locked="0"/>
    </xf>
    <xf numFmtId="0" fontId="5" fillId="2" borderId="1" xfId="2" applyFont="1" applyFill="1" applyBorder="1" applyAlignment="1" applyProtection="1">
      <alignment horizontal="right" vertical="center" wrapText="1"/>
    </xf>
    <xf numFmtId="0" fontId="6" fillId="2" borderId="1" xfId="2" applyFont="1" applyFill="1" applyBorder="1" applyAlignment="1" applyProtection="1">
      <alignment horizontal="center" vertical="center" wrapText="1"/>
    </xf>
    <xf numFmtId="2" fontId="6" fillId="2" borderId="1" xfId="2" applyNumberFormat="1" applyFont="1" applyFill="1" applyBorder="1" applyAlignment="1" applyProtection="1">
      <alignment horizontal="center" vertical="center"/>
    </xf>
    <xf numFmtId="0" fontId="6" fillId="2" borderId="1" xfId="2" applyFont="1" applyFill="1" applyBorder="1" applyAlignment="1" applyProtection="1">
      <alignment horizontal="right" vertical="center" wrapText="1"/>
    </xf>
    <xf numFmtId="2" fontId="6" fillId="2" borderId="1" xfId="2" applyNumberFormat="1" applyFont="1" applyFill="1" applyBorder="1" applyAlignment="1" applyProtection="1">
      <alignment horizontal="center" vertical="center" wrapText="1"/>
    </xf>
    <xf numFmtId="0" fontId="17" fillId="4" borderId="1" xfId="2" applyFont="1" applyFill="1" applyBorder="1" applyAlignment="1" applyProtection="1">
      <alignment horizontal="right" vertical="center" wrapText="1"/>
    </xf>
    <xf numFmtId="0" fontId="21" fillId="4" borderId="1" xfId="2" applyFont="1" applyFill="1" applyBorder="1" applyAlignment="1" applyProtection="1">
      <alignment horizontal="center" vertical="center" wrapText="1"/>
    </xf>
    <xf numFmtId="0" fontId="5" fillId="0" borderId="1" xfId="2" applyFont="1" applyBorder="1" applyAlignment="1" applyProtection="1">
      <alignment horizontal="right" vertical="center" wrapText="1"/>
    </xf>
    <xf numFmtId="0" fontId="29" fillId="0" borderId="5" xfId="6" applyFont="1" applyBorder="1" applyAlignment="1" applyProtection="1">
      <alignment vertical="center" wrapText="1"/>
    </xf>
    <xf numFmtId="0" fontId="30" fillId="2" borderId="1" xfId="2" applyFont="1" applyFill="1" applyBorder="1" applyAlignment="1" applyProtection="1">
      <alignment horizontal="center" vertical="center" wrapText="1"/>
    </xf>
    <xf numFmtId="0" fontId="31" fillId="2" borderId="1" xfId="4" applyFont="1" applyFill="1" applyBorder="1" applyAlignment="1" applyProtection="1">
      <alignment horizontal="center" vertical="center" wrapText="1"/>
    </xf>
    <xf numFmtId="2" fontId="18" fillId="4" borderId="1" xfId="2" applyNumberFormat="1" applyFont="1" applyFill="1" applyBorder="1" applyAlignment="1" applyProtection="1">
      <alignment horizontal="right" vertical="center"/>
    </xf>
    <xf numFmtId="2" fontId="18" fillId="4" borderId="1" xfId="2" applyNumberFormat="1" applyFont="1" applyFill="1" applyBorder="1" applyAlignment="1" applyProtection="1">
      <alignment horizontal="center" vertical="center"/>
    </xf>
    <xf numFmtId="0" fontId="18" fillId="4" borderId="1" xfId="4" applyFont="1" applyFill="1" applyBorder="1" applyAlignment="1" applyProtection="1">
      <alignment horizontal="right" vertical="center" wrapText="1"/>
    </xf>
    <xf numFmtId="0" fontId="17" fillId="4" borderId="1" xfId="2" applyFont="1" applyFill="1" applyBorder="1" applyAlignment="1" applyProtection="1">
      <alignment horizontal="center" vertical="center" wrapText="1"/>
    </xf>
    <xf numFmtId="0" fontId="6" fillId="0" borderId="1" xfId="2" applyFont="1" applyBorder="1" applyAlignment="1" applyProtection="1">
      <alignment horizontal="center" vertical="center" wrapText="1"/>
    </xf>
    <xf numFmtId="0" fontId="3" fillId="0" borderId="1" xfId="2" applyFont="1" applyBorder="1" applyAlignment="1" applyProtection="1">
      <alignment horizontal="right" vertical="center" wrapText="1"/>
    </xf>
    <xf numFmtId="0" fontId="4" fillId="2" borderId="1" xfId="2" applyFont="1" applyFill="1" applyBorder="1" applyAlignment="1" applyProtection="1">
      <alignment horizontal="right" vertical="center" wrapText="1"/>
    </xf>
    <xf numFmtId="0" fontId="4" fillId="0" borderId="1" xfId="11" applyFont="1" applyBorder="1" applyAlignment="1" applyProtection="1">
      <alignment horizontal="right" vertical="center" wrapText="1"/>
    </xf>
    <xf numFmtId="0" fontId="6" fillId="0" borderId="1" xfId="11" applyFont="1" applyBorder="1" applyAlignment="1" applyProtection="1">
      <alignment horizontal="center" vertical="center" wrapText="1"/>
    </xf>
    <xf numFmtId="2" fontId="6" fillId="2" borderId="1" xfId="11" applyNumberFormat="1" applyFont="1" applyFill="1" applyBorder="1" applyAlignment="1" applyProtection="1">
      <alignment horizontal="center" vertical="center" wrapText="1"/>
    </xf>
    <xf numFmtId="0" fontId="29" fillId="0" borderId="6" xfId="6" applyFont="1" applyBorder="1" applyAlignment="1">
      <alignment vertical="top" wrapText="1"/>
    </xf>
    <xf numFmtId="0" fontId="5" fillId="2" borderId="2" xfId="2" applyFont="1" applyFill="1" applyBorder="1" applyAlignment="1">
      <alignment horizontal="center" vertical="center" wrapText="1" readingOrder="2"/>
    </xf>
    <xf numFmtId="0" fontId="5" fillId="2" borderId="3" xfId="2" applyFont="1" applyFill="1" applyBorder="1" applyAlignment="1">
      <alignment horizontal="center" vertical="center" wrapText="1" readingOrder="2"/>
    </xf>
    <xf numFmtId="0" fontId="5" fillId="2" borderId="4" xfId="2" applyFont="1" applyFill="1" applyBorder="1" applyAlignment="1">
      <alignment horizontal="center" vertical="center" wrapText="1" readingOrder="2"/>
    </xf>
    <xf numFmtId="0" fontId="29" fillId="0" borderId="2" xfId="6" applyFont="1" applyBorder="1" applyAlignment="1">
      <alignment horizontal="center" vertical="center" wrapText="1"/>
    </xf>
    <xf numFmtId="0" fontId="29" fillId="0" borderId="3" xfId="6" applyFont="1" applyBorder="1" applyAlignment="1">
      <alignment horizontal="center" vertical="center" wrapText="1"/>
    </xf>
    <xf numFmtId="0" fontId="29" fillId="0" borderId="4" xfId="6" applyFont="1" applyBorder="1" applyAlignment="1">
      <alignment horizontal="center" vertical="center" wrapText="1"/>
    </xf>
    <xf numFmtId="2" fontId="3" fillId="0" borderId="1" xfId="4" applyNumberFormat="1" applyFont="1" applyBorder="1" applyAlignment="1" applyProtection="1">
      <alignment horizontal="center" vertical="center" wrapText="1"/>
      <protection locked="0"/>
    </xf>
    <xf numFmtId="2" fontId="3" fillId="4" borderId="1" xfId="2" applyNumberFormat="1" applyFont="1" applyFill="1" applyBorder="1" applyAlignment="1" applyProtection="1">
      <alignment horizontal="center" vertical="center"/>
      <protection locked="0"/>
    </xf>
    <xf numFmtId="2" fontId="3" fillId="2" borderId="1" xfId="6" applyNumberFormat="1" applyFont="1" applyFill="1" applyBorder="1" applyAlignment="1" applyProtection="1">
      <alignment horizontal="center" vertical="center"/>
      <protection locked="0"/>
    </xf>
    <xf numFmtId="2" fontId="3" fillId="4" borderId="1" xfId="4" applyNumberFormat="1" applyFont="1" applyFill="1" applyBorder="1" applyAlignment="1" applyProtection="1">
      <alignment horizontal="center" vertical="center" wrapText="1"/>
      <protection locked="0"/>
    </xf>
    <xf numFmtId="2" fontId="5" fillId="4" borderId="1" xfId="2" applyNumberFormat="1" applyFont="1" applyFill="1" applyBorder="1" applyAlignment="1" applyProtection="1">
      <alignment horizontal="center" vertical="center"/>
      <protection locked="0"/>
    </xf>
    <xf numFmtId="2" fontId="21" fillId="4" borderId="1" xfId="2" applyNumberFormat="1" applyFont="1" applyFill="1" applyBorder="1" applyAlignment="1" applyProtection="1">
      <alignment horizontal="center" vertical="center" wrapText="1"/>
      <protection locked="0"/>
    </xf>
    <xf numFmtId="2" fontId="6" fillId="2" borderId="1" xfId="4" applyNumberFormat="1" applyFont="1" applyFill="1" applyBorder="1" applyAlignment="1" applyProtection="1">
      <alignment horizontal="center" vertical="center" wrapText="1"/>
      <protection locked="0"/>
    </xf>
  </cellXfs>
  <cellStyles count="14">
    <cellStyle name="Currency" xfId="1" builtinId="4"/>
    <cellStyle name="Currency 2 2" xfId="3" xr:uid="{FC2E6242-5D73-4355-BFE7-0A090BF3CDC8}"/>
    <cellStyle name="Currency 3" xfId="5" xr:uid="{36753681-F5B5-4AA3-B972-2B58D0B49F73}"/>
    <cellStyle name="Normal" xfId="0" builtinId="0"/>
    <cellStyle name="Normal 2" xfId="13" xr:uid="{6DD29E49-D525-4AA3-860F-5793F7F3D5A9}"/>
    <cellStyle name="Normal 2 2" xfId="2" xr:uid="{BF64416A-106A-4BC8-AA99-26E501FDF3C0}"/>
    <cellStyle name="Normal 2 2 2" xfId="7" xr:uid="{413C53CB-28DB-4D5B-B482-1467F646F675}"/>
    <cellStyle name="Normal 2 2 2 2" xfId="11" xr:uid="{AEAAA6EA-35D0-447B-A6F1-6901E3F2A0B4}"/>
    <cellStyle name="Normal 2 3" xfId="10" xr:uid="{CCF5607C-52B7-4F4B-AB01-F7E5120BA37C}"/>
    <cellStyle name="Normal 3" xfId="9" xr:uid="{35A6536B-38B6-41C4-96E8-4B341D71F4F9}"/>
    <cellStyle name="Normal 5 3" xfId="4" xr:uid="{6CF1CDCF-F25F-4779-8C70-298A2497F347}"/>
    <cellStyle name="عادي 2" xfId="6" xr:uid="{6871C78C-9BE1-4A4C-90F2-B5674F44933E}"/>
    <cellStyle name="عادي 3" xfId="12" xr:uid="{643BCF62-6D54-406D-A9ED-DA8C1E05EFF6}"/>
    <cellStyle name="عادي 3 2" xfId="8" xr:uid="{2744F544-1E4D-40B2-ACDB-8524E77646FB}"/>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persons/person.xml><?xml version="1.0" encoding="utf-8"?>
<personList xmlns="http://schemas.microsoft.com/office/spreadsheetml/2018/threadedcomments" xmlns:x="http://schemas.openxmlformats.org/spreadsheetml/2006/main">
  <person displayName="Waheeb Mohammed" id="{B21C3443-7F87-462E-B1C2-8DF4D3B14AFA}" userId="S::Waheeb.Mohammed@rescue.org::4e9935f5-e6bb-44d4-b6ac-683a4dc122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4-08-04T08:51:02.11" personId="{B21C3443-7F87-462E-B1C2-8DF4D3B14AFA}" id="{FB4AC772-0585-4513-909F-6159699EFFA3}">
    <text>ترتيب التفاصيل.. كيف تم احتساب السعر التقريبي؟</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5C85F-0B90-484E-9262-4AE63451F90F}">
  <dimension ref="B3:J13"/>
  <sheetViews>
    <sheetView rightToLeft="1" tabSelected="1" zoomScaleNormal="100" workbookViewId="0">
      <selection activeCell="G13" sqref="G13"/>
    </sheetView>
  </sheetViews>
  <sheetFormatPr defaultRowHeight="15" x14ac:dyDescent="0.25"/>
  <cols>
    <col min="4" max="4" width="16.140625" customWidth="1"/>
    <col min="5" max="5" width="22" customWidth="1"/>
    <col min="6" max="6" width="62" customWidth="1"/>
    <col min="7" max="7" width="45.42578125" customWidth="1"/>
    <col min="10" max="10" width="18.5703125" customWidth="1"/>
  </cols>
  <sheetData>
    <row r="3" spans="2:10" ht="15.75" thickBot="1" x14ac:dyDescent="0.3"/>
    <row r="4" spans="2:10" ht="60.6" customHeight="1" thickBot="1" x14ac:dyDescent="0.3">
      <c r="B4" s="2"/>
      <c r="C4" s="118" t="s">
        <v>39</v>
      </c>
      <c r="D4" s="119"/>
      <c r="E4" s="120" t="s">
        <v>57</v>
      </c>
      <c r="F4" s="121"/>
      <c r="G4" s="122"/>
    </row>
    <row r="5" spans="2:10" ht="15.75" thickBot="1" x14ac:dyDescent="0.3">
      <c r="B5" s="2"/>
      <c r="C5" s="123"/>
      <c r="D5" s="124"/>
      <c r="E5" s="124"/>
      <c r="F5" s="124"/>
      <c r="G5" s="125"/>
    </row>
    <row r="6" spans="2:10" ht="21" thickBot="1" x14ac:dyDescent="0.3">
      <c r="B6" s="2"/>
      <c r="C6" s="115" t="s">
        <v>29</v>
      </c>
      <c r="D6" s="116"/>
      <c r="E6" s="116"/>
      <c r="F6" s="116"/>
      <c r="G6" s="117"/>
    </row>
    <row r="7" spans="2:10" ht="15.75" thickBot="1" x14ac:dyDescent="0.3">
      <c r="B7" s="2"/>
      <c r="C7" s="126"/>
      <c r="D7" s="126"/>
      <c r="E7" s="126"/>
      <c r="F7" s="126"/>
      <c r="G7" s="126"/>
    </row>
    <row r="8" spans="2:10" ht="21" thickBot="1" x14ac:dyDescent="0.3">
      <c r="B8" s="2"/>
      <c r="C8" s="3" t="s">
        <v>30</v>
      </c>
      <c r="D8" s="115" t="s">
        <v>31</v>
      </c>
      <c r="E8" s="116"/>
      <c r="F8" s="117"/>
      <c r="G8" s="3" t="s">
        <v>32</v>
      </c>
    </row>
    <row r="9" spans="2:10" ht="63" customHeight="1" thickBot="1" x14ac:dyDescent="0.3">
      <c r="B9" s="2"/>
      <c r="C9" s="4">
        <v>1</v>
      </c>
      <c r="D9" s="111" t="s">
        <v>58</v>
      </c>
      <c r="E9" s="112"/>
      <c r="F9" s="113"/>
      <c r="G9" s="5">
        <f>'Al Mioh'!F26</f>
        <v>0</v>
      </c>
    </row>
    <row r="10" spans="2:10" ht="63" customHeight="1" thickBot="1" x14ac:dyDescent="0.3">
      <c r="B10" s="2"/>
      <c r="C10" s="4">
        <v>2</v>
      </c>
      <c r="D10" s="111" t="s">
        <v>59</v>
      </c>
      <c r="E10" s="112"/>
      <c r="F10" s="113"/>
      <c r="G10" s="5">
        <f>'Al Hashoos'!F47</f>
        <v>0</v>
      </c>
    </row>
    <row r="11" spans="2:10" ht="63" customHeight="1" thickBot="1" x14ac:dyDescent="0.3">
      <c r="B11" s="2"/>
      <c r="C11" s="4">
        <v>3</v>
      </c>
      <c r="D11" s="111" t="s">
        <v>61</v>
      </c>
      <c r="E11" s="112"/>
      <c r="F11" s="113"/>
      <c r="G11" s="5">
        <f>Yarams!F45</f>
        <v>0</v>
      </c>
    </row>
    <row r="12" spans="2:10" ht="63" customHeight="1" thickBot="1" x14ac:dyDescent="0.3">
      <c r="B12" s="2"/>
      <c r="C12" s="4">
        <v>4</v>
      </c>
      <c r="D12" s="111" t="s">
        <v>60</v>
      </c>
      <c r="E12" s="112"/>
      <c r="F12" s="113"/>
      <c r="G12" s="5">
        <f>Ahwar!F44</f>
        <v>0</v>
      </c>
      <c r="J12" s="106"/>
    </row>
    <row r="13" spans="2:10" ht="23.25" thickBot="1" x14ac:dyDescent="0.3">
      <c r="B13" s="2"/>
      <c r="C13" s="6"/>
      <c r="D13" s="6"/>
      <c r="E13" s="114" t="s">
        <v>33</v>
      </c>
      <c r="F13" s="114"/>
      <c r="G13" s="7">
        <f>SUM(G9:G12)</f>
        <v>0</v>
      </c>
    </row>
  </sheetData>
  <mergeCells count="11">
    <mergeCell ref="D9:F9"/>
    <mergeCell ref="E13:F13"/>
    <mergeCell ref="D11:F11"/>
    <mergeCell ref="D8:F8"/>
    <mergeCell ref="C4:D4"/>
    <mergeCell ref="E4:G4"/>
    <mergeCell ref="C5:G5"/>
    <mergeCell ref="C6:G6"/>
    <mergeCell ref="C7:G7"/>
    <mergeCell ref="D10:F10"/>
    <mergeCell ref="D12:F12"/>
  </mergeCells>
  <printOptions horizontalCentered="1" verticalCentered="1"/>
  <pageMargins left="0.70866141732283472" right="0.70866141732283472" top="0.74803149606299213" bottom="0.74803149606299213" header="0.31496062992125984" footer="0.31496062992125984"/>
  <pageSetup paperSize="9" scale="68" orientation="landscape" r:id="rId1"/>
  <headerFooter>
    <oddHeader>&amp;L&amp;G&amp;Cproject Name:Reducing Illness, Violence,
 and Abuse through Systematic Empowerment (RISE)&amp;R&amp;G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C75A-E957-4947-84D9-0993722E0F30}">
  <sheetPr>
    <pageSetUpPr fitToPage="1"/>
  </sheetPr>
  <dimension ref="A1:H26"/>
  <sheetViews>
    <sheetView rightToLeft="1" view="pageBreakPreview" topLeftCell="A4" zoomScale="69" zoomScaleNormal="80" zoomScaleSheetLayoutView="69" workbookViewId="0">
      <selection activeCell="D7" sqref="D7"/>
    </sheetView>
  </sheetViews>
  <sheetFormatPr defaultColWidth="8.85546875" defaultRowHeight="15" x14ac:dyDescent="0.25"/>
  <cols>
    <col min="1" max="1" width="8.85546875" style="60"/>
    <col min="2" max="2" width="90.42578125" style="12" customWidth="1"/>
    <col min="3" max="3" width="8.85546875" style="67"/>
    <col min="4" max="4" width="12.28515625" style="67" customWidth="1"/>
    <col min="5" max="5" width="13" style="67" customWidth="1"/>
    <col min="6" max="6" width="17.140625" style="67" bestFit="1" customWidth="1"/>
    <col min="7" max="7" width="97" style="12" customWidth="1"/>
    <col min="8" max="8" width="8.85546875" style="60"/>
    <col min="9" max="16384" width="8.85546875" style="12"/>
  </cols>
  <sheetData>
    <row r="1" spans="1:8" s="61" customFormat="1" ht="39" customHeight="1" thickBot="1" x14ac:dyDescent="0.3">
      <c r="A1" s="129" t="s">
        <v>62</v>
      </c>
      <c r="B1" s="130"/>
      <c r="C1" s="130"/>
      <c r="D1" s="130"/>
      <c r="E1" s="130"/>
      <c r="F1" s="131" t="s">
        <v>64</v>
      </c>
      <c r="G1" s="131"/>
      <c r="H1" s="131"/>
    </row>
    <row r="2" spans="1:8" s="61" customFormat="1" ht="16.5" thickBot="1" x14ac:dyDescent="0.3">
      <c r="A2" s="129" t="s">
        <v>63</v>
      </c>
      <c r="B2" s="130"/>
      <c r="C2" s="130"/>
      <c r="D2" s="130"/>
      <c r="E2" s="130"/>
      <c r="F2" s="131" t="s">
        <v>65</v>
      </c>
      <c r="G2" s="131"/>
      <c r="H2" s="131"/>
    </row>
    <row r="3" spans="1:8" s="61" customFormat="1" ht="52.9" customHeight="1" thickBot="1" x14ac:dyDescent="0.3">
      <c r="A3" s="129" t="s">
        <v>98</v>
      </c>
      <c r="B3" s="130"/>
      <c r="C3" s="130"/>
      <c r="D3" s="130"/>
      <c r="E3" s="130"/>
      <c r="F3" s="131" t="s">
        <v>116</v>
      </c>
      <c r="G3" s="131"/>
      <c r="H3" s="131"/>
    </row>
    <row r="4" spans="1:8" s="61" customFormat="1" ht="193.15" customHeight="1" thickBot="1" x14ac:dyDescent="0.3">
      <c r="A4" s="129" t="s">
        <v>251</v>
      </c>
      <c r="B4" s="130"/>
      <c r="C4" s="130"/>
      <c r="D4" s="130"/>
      <c r="E4" s="130"/>
      <c r="F4" s="131" t="s">
        <v>252</v>
      </c>
      <c r="G4" s="131"/>
      <c r="H4" s="131"/>
    </row>
    <row r="5" spans="1:8" ht="75.75" thickBot="1" x14ac:dyDescent="0.3">
      <c r="A5" s="9" t="s">
        <v>11</v>
      </c>
      <c r="B5" s="10" t="s">
        <v>12</v>
      </c>
      <c r="C5" s="11" t="s">
        <v>13</v>
      </c>
      <c r="D5" s="11" t="s">
        <v>14</v>
      </c>
      <c r="E5" s="11" t="s">
        <v>15</v>
      </c>
      <c r="F5" s="11" t="s">
        <v>16</v>
      </c>
      <c r="G5" s="10" t="s">
        <v>17</v>
      </c>
      <c r="H5" s="9" t="s">
        <v>18</v>
      </c>
    </row>
    <row r="6" spans="1:8" ht="19.5" thickBot="1" x14ac:dyDescent="0.3">
      <c r="A6" s="13">
        <v>1.2</v>
      </c>
      <c r="B6" s="19" t="s">
        <v>5</v>
      </c>
      <c r="C6" s="33"/>
      <c r="D6" s="34"/>
      <c r="E6" s="34"/>
      <c r="F6" s="35"/>
      <c r="G6" s="17" t="s">
        <v>6</v>
      </c>
      <c r="H6" s="13">
        <f t="shared" ref="H6:H9" si="0">A6</f>
        <v>1.2</v>
      </c>
    </row>
    <row r="7" spans="1:8" ht="204" customHeight="1" thickBot="1" x14ac:dyDescent="0.3">
      <c r="A7" s="137" t="s">
        <v>75</v>
      </c>
      <c r="B7" s="153" t="s">
        <v>120</v>
      </c>
      <c r="C7" s="154" t="s">
        <v>0</v>
      </c>
      <c r="D7" s="155">
        <v>13.28</v>
      </c>
      <c r="E7" s="152"/>
      <c r="F7" s="27">
        <f>E7*D7</f>
        <v>0</v>
      </c>
      <c r="G7" s="36" t="s">
        <v>121</v>
      </c>
      <c r="H7" s="22" t="str">
        <f t="shared" si="0"/>
        <v>1.2.1</v>
      </c>
    </row>
    <row r="8" spans="1:8" ht="189.75" thickBot="1" x14ac:dyDescent="0.3">
      <c r="A8" s="137" t="s">
        <v>28</v>
      </c>
      <c r="B8" s="153" t="s">
        <v>122</v>
      </c>
      <c r="C8" s="154" t="s">
        <v>0</v>
      </c>
      <c r="D8" s="155">
        <v>8.32</v>
      </c>
      <c r="E8" s="152"/>
      <c r="F8" s="27">
        <f t="shared" ref="F8:F9" si="1">E8*D8</f>
        <v>0</v>
      </c>
      <c r="G8" s="36" t="s">
        <v>123</v>
      </c>
      <c r="H8" s="22" t="str">
        <f t="shared" si="0"/>
        <v>1.2.2</v>
      </c>
    </row>
    <row r="9" spans="1:8" ht="66" customHeight="1" thickBot="1" x14ac:dyDescent="0.3">
      <c r="A9" s="137" t="s">
        <v>77</v>
      </c>
      <c r="B9" s="156" t="s">
        <v>24</v>
      </c>
      <c r="C9" s="154" t="s">
        <v>9</v>
      </c>
      <c r="D9" s="157">
        <v>5</v>
      </c>
      <c r="E9" s="139"/>
      <c r="F9" s="27">
        <f t="shared" si="1"/>
        <v>0</v>
      </c>
      <c r="G9" s="32" t="s">
        <v>21</v>
      </c>
      <c r="H9" s="22" t="str">
        <f t="shared" si="0"/>
        <v>1.2.4</v>
      </c>
    </row>
    <row r="10" spans="1:8" ht="19.5" thickBot="1" x14ac:dyDescent="0.3">
      <c r="A10" s="140">
        <v>1.4</v>
      </c>
      <c r="B10" s="158" t="s">
        <v>37</v>
      </c>
      <c r="C10" s="159"/>
      <c r="D10" s="159"/>
      <c r="E10" s="141"/>
      <c r="F10" s="45">
        <f>SUM(F7:F9)</f>
        <v>0</v>
      </c>
      <c r="G10" s="17" t="s">
        <v>38</v>
      </c>
      <c r="H10" s="43">
        <f>A10</f>
        <v>1.4</v>
      </c>
    </row>
    <row r="11" spans="1:8" ht="80.45" customHeight="1" thickBot="1" x14ac:dyDescent="0.3">
      <c r="A11" s="137" t="s">
        <v>91</v>
      </c>
      <c r="B11" s="160" t="s">
        <v>127</v>
      </c>
      <c r="C11" s="154" t="s">
        <v>0</v>
      </c>
      <c r="D11" s="155">
        <v>1.6</v>
      </c>
      <c r="E11" s="152"/>
      <c r="F11" s="27">
        <f>E11*D11</f>
        <v>0</v>
      </c>
      <c r="G11" s="36" t="s">
        <v>128</v>
      </c>
      <c r="H11" s="22" t="str">
        <f t="shared" ref="H11" si="2">A11</f>
        <v>1.4.3</v>
      </c>
    </row>
    <row r="12" spans="1:8" ht="114" customHeight="1" thickBot="1" x14ac:dyDescent="0.3">
      <c r="A12" s="137"/>
      <c r="B12" s="161" t="s">
        <v>114</v>
      </c>
      <c r="C12" s="162" t="s">
        <v>9</v>
      </c>
      <c r="D12" s="163">
        <v>1</v>
      </c>
      <c r="E12" s="142"/>
      <c r="F12" s="27">
        <f>E12*D12</f>
        <v>0</v>
      </c>
      <c r="G12" s="110" t="s">
        <v>115</v>
      </c>
      <c r="H12" s="22"/>
    </row>
    <row r="13" spans="1:8" ht="19.5" thickBot="1" x14ac:dyDescent="0.3">
      <c r="A13" s="143">
        <v>2</v>
      </c>
      <c r="B13" s="164" t="s">
        <v>49</v>
      </c>
      <c r="C13" s="165"/>
      <c r="D13" s="165"/>
      <c r="E13" s="144"/>
      <c r="F13" s="49">
        <f>SUM(F11:F12)</f>
        <v>0</v>
      </c>
      <c r="G13" s="17" t="s">
        <v>50</v>
      </c>
      <c r="H13" s="48">
        <f>A13</f>
        <v>2</v>
      </c>
    </row>
    <row r="14" spans="1:8" ht="19.5" thickBot="1" x14ac:dyDescent="0.3">
      <c r="A14" s="145">
        <v>2.1</v>
      </c>
      <c r="B14" s="166" t="s">
        <v>7</v>
      </c>
      <c r="C14" s="167"/>
      <c r="D14" s="167"/>
      <c r="E14" s="146"/>
      <c r="F14" s="49"/>
      <c r="G14" s="17" t="s">
        <v>8</v>
      </c>
      <c r="H14" s="13">
        <f>A14</f>
        <v>2.1</v>
      </c>
    </row>
    <row r="15" spans="1:8" ht="63.75" thickBot="1" x14ac:dyDescent="0.3">
      <c r="A15" s="147" t="s">
        <v>53</v>
      </c>
      <c r="B15" s="160" t="s">
        <v>130</v>
      </c>
      <c r="C15" s="168" t="s">
        <v>9</v>
      </c>
      <c r="D15" s="157">
        <v>1</v>
      </c>
      <c r="E15" s="139"/>
      <c r="F15" s="38">
        <f>E15*D15</f>
        <v>0</v>
      </c>
      <c r="G15" s="32" t="s">
        <v>131</v>
      </c>
      <c r="H15" s="53" t="str">
        <f t="shared" ref="H15:H20" si="3">A15</f>
        <v>2.1.1</v>
      </c>
    </row>
    <row r="16" spans="1:8" ht="79.5" thickBot="1" x14ac:dyDescent="0.3">
      <c r="A16" s="147" t="s">
        <v>78</v>
      </c>
      <c r="B16" s="160" t="s">
        <v>132</v>
      </c>
      <c r="C16" s="168" t="s">
        <v>9</v>
      </c>
      <c r="D16" s="157">
        <v>1</v>
      </c>
      <c r="E16" s="139"/>
      <c r="F16" s="38">
        <f t="shared" ref="F16:F21" si="4">E16*D16</f>
        <v>0</v>
      </c>
      <c r="G16" s="32" t="s">
        <v>125</v>
      </c>
      <c r="H16" s="53" t="str">
        <f t="shared" si="3"/>
        <v>2.1.2</v>
      </c>
    </row>
    <row r="17" spans="1:8" ht="48" thickBot="1" x14ac:dyDescent="0.3">
      <c r="A17" s="147" t="s">
        <v>54</v>
      </c>
      <c r="B17" s="160" t="s">
        <v>133</v>
      </c>
      <c r="C17" s="154" t="s">
        <v>9</v>
      </c>
      <c r="D17" s="157">
        <v>2</v>
      </c>
      <c r="E17" s="138"/>
      <c r="F17" s="38">
        <f t="shared" si="4"/>
        <v>0</v>
      </c>
      <c r="G17" s="32" t="s">
        <v>134</v>
      </c>
      <c r="H17" s="53" t="str">
        <f t="shared" si="3"/>
        <v>2.1.3</v>
      </c>
    </row>
    <row r="18" spans="1:8" ht="48" thickBot="1" x14ac:dyDescent="0.3">
      <c r="A18" s="147" t="s">
        <v>93</v>
      </c>
      <c r="B18" s="153" t="s">
        <v>135</v>
      </c>
      <c r="C18" s="154" t="s">
        <v>9</v>
      </c>
      <c r="D18" s="157">
        <v>1</v>
      </c>
      <c r="E18" s="138"/>
      <c r="F18" s="38">
        <f t="shared" si="4"/>
        <v>0</v>
      </c>
      <c r="G18" s="31" t="s">
        <v>136</v>
      </c>
      <c r="H18" s="53" t="str">
        <f t="shared" si="3"/>
        <v>2.1.4</v>
      </c>
    </row>
    <row r="19" spans="1:8" ht="63.75" thickBot="1" x14ac:dyDescent="0.3">
      <c r="A19" s="147" t="s">
        <v>94</v>
      </c>
      <c r="B19" s="169" t="s">
        <v>253</v>
      </c>
      <c r="C19" s="154" t="s">
        <v>9</v>
      </c>
      <c r="D19" s="157">
        <v>1</v>
      </c>
      <c r="E19" s="139"/>
      <c r="F19" s="38">
        <f t="shared" si="4"/>
        <v>0</v>
      </c>
      <c r="G19" s="32" t="s">
        <v>137</v>
      </c>
      <c r="H19" s="53" t="str">
        <f t="shared" si="3"/>
        <v>2.1.5</v>
      </c>
    </row>
    <row r="20" spans="1:8" ht="174" thickBot="1" x14ac:dyDescent="0.3">
      <c r="A20" s="147" t="s">
        <v>95</v>
      </c>
      <c r="B20" s="153" t="s">
        <v>138</v>
      </c>
      <c r="C20" s="154" t="s">
        <v>9</v>
      </c>
      <c r="D20" s="157">
        <v>1</v>
      </c>
      <c r="E20" s="138"/>
      <c r="F20" s="38">
        <f t="shared" si="4"/>
        <v>0</v>
      </c>
      <c r="G20" s="54" t="s">
        <v>139</v>
      </c>
      <c r="H20" s="53" t="str">
        <f t="shared" si="3"/>
        <v>2.1.6</v>
      </c>
    </row>
    <row r="21" spans="1:8" ht="142.5" thickBot="1" x14ac:dyDescent="0.3">
      <c r="A21" s="147" t="s">
        <v>97</v>
      </c>
      <c r="B21" s="153" t="s">
        <v>254</v>
      </c>
      <c r="C21" s="154" t="s">
        <v>10</v>
      </c>
      <c r="D21" s="157">
        <v>1</v>
      </c>
      <c r="E21" s="138"/>
      <c r="F21" s="38">
        <f t="shared" si="4"/>
        <v>0</v>
      </c>
      <c r="G21" s="32" t="s">
        <v>140</v>
      </c>
      <c r="H21" s="53" t="str">
        <f t="shared" ref="H21:H24" si="5">A21</f>
        <v>2.1.8</v>
      </c>
    </row>
    <row r="22" spans="1:8" ht="19.5" thickBot="1" x14ac:dyDescent="0.3">
      <c r="A22" s="145">
        <v>2.2000000000000002</v>
      </c>
      <c r="B22" s="158" t="s">
        <v>1</v>
      </c>
      <c r="C22" s="159"/>
      <c r="D22" s="159"/>
      <c r="E22" s="141"/>
      <c r="F22" s="35">
        <f>SUM(F15:F21)</f>
        <v>0</v>
      </c>
      <c r="G22" s="17" t="s">
        <v>106</v>
      </c>
      <c r="H22" s="13">
        <f t="shared" si="5"/>
        <v>2.2000000000000002</v>
      </c>
    </row>
    <row r="23" spans="1:8" ht="79.5" thickBot="1" x14ac:dyDescent="0.3">
      <c r="A23" s="137" t="s">
        <v>55</v>
      </c>
      <c r="B23" s="170" t="s">
        <v>141</v>
      </c>
      <c r="C23" s="154" t="s">
        <v>0</v>
      </c>
      <c r="D23" s="157">
        <v>14</v>
      </c>
      <c r="E23" s="139"/>
      <c r="F23" s="38">
        <f>E23*D23</f>
        <v>0</v>
      </c>
      <c r="G23" s="39" t="s">
        <v>142</v>
      </c>
      <c r="H23" s="22" t="str">
        <f t="shared" si="5"/>
        <v>2.2.1</v>
      </c>
    </row>
    <row r="24" spans="1:8" ht="63.75" thickBot="1" x14ac:dyDescent="0.3">
      <c r="A24" s="137" t="s">
        <v>56</v>
      </c>
      <c r="B24" s="171" t="s">
        <v>143</v>
      </c>
      <c r="C24" s="172" t="s">
        <v>0</v>
      </c>
      <c r="D24" s="173">
        <v>4</v>
      </c>
      <c r="E24" s="148"/>
      <c r="F24" s="38">
        <f>E24*D24</f>
        <v>0</v>
      </c>
      <c r="G24" s="58" t="s">
        <v>144</v>
      </c>
      <c r="H24" s="22" t="str">
        <f t="shared" si="5"/>
        <v>2.2.2</v>
      </c>
    </row>
    <row r="25" spans="1:8" ht="16.5" thickBot="1" x14ac:dyDescent="0.3">
      <c r="A25" s="137"/>
      <c r="B25" s="149"/>
      <c r="C25" s="150"/>
      <c r="D25" s="150"/>
      <c r="E25" s="151"/>
      <c r="F25" s="38">
        <f>SUM(F23:F24)</f>
        <v>0</v>
      </c>
      <c r="G25" s="58"/>
      <c r="H25" s="22"/>
    </row>
    <row r="26" spans="1:8" ht="19.5" thickBot="1" x14ac:dyDescent="0.3">
      <c r="A26" s="127" t="s">
        <v>26</v>
      </c>
      <c r="B26" s="127"/>
      <c r="C26" s="127"/>
      <c r="D26" s="127"/>
      <c r="E26" s="127"/>
      <c r="F26" s="59">
        <f>F25+F22+F13+F10</f>
        <v>0</v>
      </c>
      <c r="G26" s="128" t="s">
        <v>25</v>
      </c>
      <c r="H26" s="128"/>
    </row>
  </sheetData>
  <sheetProtection algorithmName="SHA-512" hashValue="EXNGCZ7t/9T88g29jwNrV8VHYp4L/vcpLrtzgpNqorU9MIkuWCzwslgVnOHzaRRUKl3NTxOFmlHtcb1+WF2J3A==" saltValue="27cqj2dn8RAHjnh7FFcilA==" spinCount="100000" sheet="1" objects="1" scenarios="1"/>
  <mergeCells count="11">
    <mergeCell ref="A26:E26"/>
    <mergeCell ref="G26:H26"/>
    <mergeCell ref="A4:E4"/>
    <mergeCell ref="F4:H4"/>
    <mergeCell ref="A1:E1"/>
    <mergeCell ref="F1:H1"/>
    <mergeCell ref="A2:E2"/>
    <mergeCell ref="F2:H2"/>
    <mergeCell ref="A3:E3"/>
    <mergeCell ref="F3:H3"/>
    <mergeCell ref="B25:E25"/>
  </mergeCells>
  <phoneticPr fontId="7" type="noConversion"/>
  <printOptions horizontalCentered="1" verticalCentered="1"/>
  <pageMargins left="0.7" right="0.7" top="0.75" bottom="0.75" header="0.3" footer="0.3"/>
  <pageSetup scale="47" fitToHeight="0" orientation="landscape" r:id="rId1"/>
  <headerFooter>
    <oddHeader>&amp;L&amp;G&amp;CName of project : Reducing Illness, Violence,
 and Abuse through Systematic Empowerment (RISE)&amp;R&amp;G</oddHeader>
    <oddFooter>Page &amp;P of &amp;N</oddFooter>
  </headerFooter>
  <rowBreaks count="3" manualBreakCount="3">
    <brk id="7" max="7" man="1"/>
    <brk id="10" max="7" man="1"/>
    <brk id="21" max="7"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A709-24E2-400C-A0EB-EA40F24C1919}">
  <sheetPr>
    <pageSetUpPr fitToPage="1"/>
  </sheetPr>
  <dimension ref="A1:I47"/>
  <sheetViews>
    <sheetView rightToLeft="1" view="pageBreakPreview" topLeftCell="A41" zoomScale="80" zoomScaleNormal="83" zoomScaleSheetLayoutView="80" workbookViewId="0">
      <selection activeCell="D45" sqref="D45"/>
    </sheetView>
  </sheetViews>
  <sheetFormatPr defaultColWidth="8.85546875" defaultRowHeight="15" x14ac:dyDescent="0.25"/>
  <cols>
    <col min="1" max="1" width="8.85546875" style="60"/>
    <col min="2" max="2" width="82.7109375" style="12" customWidth="1"/>
    <col min="3" max="3" width="8.85546875" style="12"/>
    <col min="4" max="4" width="12.28515625" style="12" customWidth="1"/>
    <col min="5" max="5" width="13" style="12" customWidth="1"/>
    <col min="6" max="6" width="16.28515625" style="12" customWidth="1"/>
    <col min="7" max="7" width="99.7109375" style="12" customWidth="1"/>
    <col min="8" max="8" width="8.85546875" style="60"/>
    <col min="9" max="16384" width="8.85546875" style="12"/>
  </cols>
  <sheetData>
    <row r="1" spans="1:8" s="8" customFormat="1" ht="16.5" thickBot="1" x14ac:dyDescent="0.25">
      <c r="A1" s="129" t="s">
        <v>67</v>
      </c>
      <c r="B1" s="129"/>
      <c r="C1" s="129"/>
      <c r="D1" s="129"/>
      <c r="E1" s="129"/>
      <c r="F1" s="131" t="s">
        <v>66</v>
      </c>
      <c r="G1" s="131"/>
      <c r="H1" s="131"/>
    </row>
    <row r="2" spans="1:8" s="8" customFormat="1" ht="16.149999999999999" customHeight="1" thickBot="1" x14ac:dyDescent="0.25">
      <c r="A2" s="129" t="s">
        <v>63</v>
      </c>
      <c r="B2" s="129"/>
      <c r="C2" s="129"/>
      <c r="D2" s="129"/>
      <c r="E2" s="129"/>
      <c r="F2" s="131" t="s">
        <v>65</v>
      </c>
      <c r="G2" s="131"/>
      <c r="H2" s="131"/>
    </row>
    <row r="3" spans="1:8" s="8" customFormat="1" ht="52.9" customHeight="1" thickBot="1" x14ac:dyDescent="0.25">
      <c r="A3" s="129" t="s">
        <v>99</v>
      </c>
      <c r="B3" s="129"/>
      <c r="C3" s="129"/>
      <c r="D3" s="129"/>
      <c r="E3" s="129"/>
      <c r="F3" s="131" t="s">
        <v>145</v>
      </c>
      <c r="G3" s="131"/>
      <c r="H3" s="131"/>
    </row>
    <row r="4" spans="1:8" s="8" customFormat="1" ht="190.15" customHeight="1" thickBot="1" x14ac:dyDescent="0.25">
      <c r="A4" s="129" t="s">
        <v>19</v>
      </c>
      <c r="B4" s="129"/>
      <c r="C4" s="129"/>
      <c r="D4" s="129"/>
      <c r="E4" s="129"/>
      <c r="F4" s="131" t="s">
        <v>20</v>
      </c>
      <c r="G4" s="131"/>
      <c r="H4" s="131"/>
    </row>
    <row r="5" spans="1:8" ht="75.75" thickBot="1" x14ac:dyDescent="0.3">
      <c r="A5" s="9" t="s">
        <v>11</v>
      </c>
      <c r="B5" s="10" t="s">
        <v>12</v>
      </c>
      <c r="C5" s="11" t="s">
        <v>13</v>
      </c>
      <c r="D5" s="11" t="s">
        <v>14</v>
      </c>
      <c r="E5" s="11" t="s">
        <v>15</v>
      </c>
      <c r="F5" s="11" t="s">
        <v>16</v>
      </c>
      <c r="G5" s="10" t="s">
        <v>17</v>
      </c>
      <c r="H5" s="9" t="s">
        <v>18</v>
      </c>
    </row>
    <row r="6" spans="1:8" s="8" customFormat="1" ht="19.5" thickBot="1" x14ac:dyDescent="0.25">
      <c r="A6" s="48">
        <v>1</v>
      </c>
      <c r="B6" s="14" t="s">
        <v>232</v>
      </c>
      <c r="C6" s="15"/>
      <c r="D6" s="15"/>
      <c r="E6" s="15"/>
      <c r="F6" s="49"/>
      <c r="G6" s="17" t="s">
        <v>48</v>
      </c>
      <c r="H6" s="48">
        <f>A6</f>
        <v>1</v>
      </c>
    </row>
    <row r="7" spans="1:8" s="8" customFormat="1" ht="19.5" thickBot="1" x14ac:dyDescent="0.25">
      <c r="A7" s="13">
        <v>1.1000000000000001</v>
      </c>
      <c r="B7" s="69" t="s">
        <v>40</v>
      </c>
      <c r="C7" s="15"/>
      <c r="D7" s="15"/>
      <c r="E7" s="15"/>
      <c r="F7" s="49"/>
      <c r="G7" s="17" t="s">
        <v>41</v>
      </c>
      <c r="H7" s="48">
        <f>A7</f>
        <v>1.1000000000000001</v>
      </c>
    </row>
    <row r="8" spans="1:8" s="8" customFormat="1" ht="79.5" thickBot="1" x14ac:dyDescent="0.25">
      <c r="A8" s="70" t="s">
        <v>72</v>
      </c>
      <c r="B8" s="46" t="s">
        <v>233</v>
      </c>
      <c r="C8" s="24" t="s">
        <v>27</v>
      </c>
      <c r="D8" s="25">
        <v>7.5</v>
      </c>
      <c r="E8" s="181"/>
      <c r="F8" s="27">
        <f>E8*D8</f>
        <v>0</v>
      </c>
      <c r="G8" s="28" t="s">
        <v>149</v>
      </c>
      <c r="H8" s="70" t="str">
        <f>A8</f>
        <v>1.1.1</v>
      </c>
    </row>
    <row r="9" spans="1:8" s="8" customFormat="1" ht="79.5" thickBot="1" x14ac:dyDescent="0.25">
      <c r="A9" s="70" t="s">
        <v>73</v>
      </c>
      <c r="B9" s="46" t="s">
        <v>150</v>
      </c>
      <c r="C9" s="24" t="s">
        <v>27</v>
      </c>
      <c r="D9" s="25">
        <v>13</v>
      </c>
      <c r="E9" s="152"/>
      <c r="F9" s="27">
        <f t="shared" ref="F9:F10" si="0">E9*D9</f>
        <v>0</v>
      </c>
      <c r="G9" s="28" t="s">
        <v>151</v>
      </c>
      <c r="H9" s="70" t="str">
        <f t="shared" ref="H9:H10" si="1">A9</f>
        <v>1.1.2</v>
      </c>
    </row>
    <row r="10" spans="1:8" s="8" customFormat="1" ht="48" thickBot="1" x14ac:dyDescent="0.25">
      <c r="A10" s="70" t="s">
        <v>74</v>
      </c>
      <c r="B10" s="46" t="s">
        <v>152</v>
      </c>
      <c r="C10" s="24" t="s">
        <v>0</v>
      </c>
      <c r="D10" s="25">
        <v>7</v>
      </c>
      <c r="E10" s="152"/>
      <c r="F10" s="27">
        <f t="shared" si="0"/>
        <v>0</v>
      </c>
      <c r="G10" s="28" t="s">
        <v>153</v>
      </c>
      <c r="H10" s="70" t="str">
        <f t="shared" si="1"/>
        <v>1.1.3</v>
      </c>
    </row>
    <row r="11" spans="1:8" s="8" customFormat="1" ht="19.5" thickBot="1" x14ac:dyDescent="0.25">
      <c r="A11" s="13">
        <v>1.2</v>
      </c>
      <c r="B11" s="19" t="s">
        <v>42</v>
      </c>
      <c r="C11" s="15"/>
      <c r="D11" s="20"/>
      <c r="E11" s="182"/>
      <c r="F11" s="35">
        <f>SUM(F8:F10)</f>
        <v>0</v>
      </c>
      <c r="G11" s="17" t="s">
        <v>43</v>
      </c>
      <c r="H11" s="13">
        <f>A11</f>
        <v>1.2</v>
      </c>
    </row>
    <row r="12" spans="1:8" s="8" customFormat="1" ht="111" thickBot="1" x14ac:dyDescent="0.25">
      <c r="A12" s="70" t="s">
        <v>75</v>
      </c>
      <c r="B12" s="46" t="s">
        <v>154</v>
      </c>
      <c r="C12" s="24" t="s">
        <v>27</v>
      </c>
      <c r="D12" s="25">
        <v>4.3499999999999996</v>
      </c>
      <c r="E12" s="152"/>
      <c r="F12" s="27">
        <f>E12*D12</f>
        <v>0</v>
      </c>
      <c r="G12" s="28" t="s">
        <v>155</v>
      </c>
      <c r="H12" s="70" t="str">
        <f>A12</f>
        <v>1.2.1</v>
      </c>
    </row>
    <row r="13" spans="1:8" s="8" customFormat="1" ht="79.5" thickBot="1" x14ac:dyDescent="0.25">
      <c r="A13" s="70" t="s">
        <v>28</v>
      </c>
      <c r="B13" s="46" t="s">
        <v>156</v>
      </c>
      <c r="C13" s="24" t="s">
        <v>0</v>
      </c>
      <c r="D13" s="25">
        <v>55</v>
      </c>
      <c r="E13" s="152"/>
      <c r="F13" s="27">
        <f>E13*D13</f>
        <v>0</v>
      </c>
      <c r="G13" s="28" t="s">
        <v>126</v>
      </c>
      <c r="H13" s="70" t="str">
        <f>A13</f>
        <v>1.2.2</v>
      </c>
    </row>
    <row r="14" spans="1:8" s="8" customFormat="1" ht="19.5" thickBot="1" x14ac:dyDescent="0.25">
      <c r="A14" s="13">
        <v>1.3</v>
      </c>
      <c r="B14" s="19" t="s">
        <v>44</v>
      </c>
      <c r="C14" s="15"/>
      <c r="D14" s="20"/>
      <c r="E14" s="182"/>
      <c r="F14" s="35">
        <f>SUM(F12:F13)</f>
        <v>0</v>
      </c>
      <c r="G14" s="17" t="s">
        <v>45</v>
      </c>
      <c r="H14" s="13">
        <f>A14</f>
        <v>1.3</v>
      </c>
    </row>
    <row r="15" spans="1:8" s="8" customFormat="1" ht="121.5" customHeight="1" thickBot="1" x14ac:dyDescent="0.25">
      <c r="A15" s="70"/>
      <c r="B15" s="37" t="s">
        <v>46</v>
      </c>
      <c r="C15" s="70"/>
      <c r="D15" s="71"/>
      <c r="E15" s="183"/>
      <c r="F15" s="27"/>
      <c r="G15" s="36" t="s">
        <v>47</v>
      </c>
      <c r="H15" s="70"/>
    </row>
    <row r="16" spans="1:8" s="8" customFormat="1" ht="63.75" thickBot="1" x14ac:dyDescent="0.25">
      <c r="A16" s="70" t="s">
        <v>83</v>
      </c>
      <c r="B16" s="23" t="s">
        <v>157</v>
      </c>
      <c r="C16" s="24" t="s">
        <v>27</v>
      </c>
      <c r="D16" s="25">
        <v>1</v>
      </c>
      <c r="E16" s="152"/>
      <c r="F16" s="27">
        <f>E16*D16</f>
        <v>0</v>
      </c>
      <c r="G16" s="32" t="s">
        <v>158</v>
      </c>
      <c r="H16" s="70" t="str">
        <f>A16</f>
        <v>1.3.1</v>
      </c>
    </row>
    <row r="17" spans="1:8" s="8" customFormat="1" ht="63.75" thickBot="1" x14ac:dyDescent="0.25">
      <c r="A17" s="70" t="s">
        <v>87</v>
      </c>
      <c r="B17" s="23" t="s">
        <v>159</v>
      </c>
      <c r="C17" s="24" t="s">
        <v>0</v>
      </c>
      <c r="D17" s="25">
        <v>15.2</v>
      </c>
      <c r="E17" s="152"/>
      <c r="F17" s="27">
        <f t="shared" ref="F17:F19" si="2">E17*D17</f>
        <v>0</v>
      </c>
      <c r="G17" s="32" t="s">
        <v>160</v>
      </c>
      <c r="H17" s="70" t="str">
        <f t="shared" ref="H17:H19" si="3">A17</f>
        <v>1.3.2</v>
      </c>
    </row>
    <row r="18" spans="1:8" s="8" customFormat="1" ht="79.5" thickBot="1" x14ac:dyDescent="0.25">
      <c r="A18" s="70" t="s">
        <v>88</v>
      </c>
      <c r="B18" s="23" t="s">
        <v>161</v>
      </c>
      <c r="C18" s="24" t="s">
        <v>27</v>
      </c>
      <c r="D18" s="25">
        <v>0.7</v>
      </c>
      <c r="E18" s="152"/>
      <c r="F18" s="27">
        <f t="shared" si="2"/>
        <v>0</v>
      </c>
      <c r="G18" s="32" t="s">
        <v>162</v>
      </c>
      <c r="H18" s="70" t="str">
        <f t="shared" si="3"/>
        <v>1.3.3</v>
      </c>
    </row>
    <row r="19" spans="1:8" s="8" customFormat="1" ht="126.75" thickBot="1" x14ac:dyDescent="0.25">
      <c r="A19" s="70" t="s">
        <v>105</v>
      </c>
      <c r="B19" s="23" t="s">
        <v>163</v>
      </c>
      <c r="C19" s="24" t="s">
        <v>0</v>
      </c>
      <c r="D19" s="25">
        <v>19</v>
      </c>
      <c r="E19" s="152"/>
      <c r="F19" s="27">
        <f t="shared" si="2"/>
        <v>0</v>
      </c>
      <c r="G19" s="32" t="s">
        <v>164</v>
      </c>
      <c r="H19" s="70" t="str">
        <f t="shared" si="3"/>
        <v>1.3.4</v>
      </c>
    </row>
    <row r="20" spans="1:8" s="8" customFormat="1" ht="19.5" thickBot="1" x14ac:dyDescent="0.25">
      <c r="A20" s="18">
        <v>1.4</v>
      </c>
      <c r="B20" s="19" t="s">
        <v>3</v>
      </c>
      <c r="C20" s="15"/>
      <c r="D20" s="20"/>
      <c r="E20" s="182"/>
      <c r="F20" s="35">
        <f>SUM(F16:F19)</f>
        <v>0</v>
      </c>
      <c r="G20" s="17" t="s">
        <v>4</v>
      </c>
      <c r="H20" s="18">
        <f>A20</f>
        <v>1.4</v>
      </c>
    </row>
    <row r="21" spans="1:8" s="8" customFormat="1" ht="79.5" thickBot="1" x14ac:dyDescent="0.25">
      <c r="A21" s="70" t="s">
        <v>89</v>
      </c>
      <c r="B21" s="46" t="s">
        <v>165</v>
      </c>
      <c r="C21" s="24" t="s">
        <v>0</v>
      </c>
      <c r="D21" s="25">
        <v>55</v>
      </c>
      <c r="E21" s="152"/>
      <c r="F21" s="27">
        <f>E21*D21</f>
        <v>0</v>
      </c>
      <c r="G21" s="28" t="s">
        <v>166</v>
      </c>
      <c r="H21" s="70" t="str">
        <f>A21</f>
        <v>1.4.1</v>
      </c>
    </row>
    <row r="22" spans="1:8" s="8" customFormat="1" ht="79.5" thickBot="1" x14ac:dyDescent="0.25">
      <c r="A22" s="70" t="s">
        <v>90</v>
      </c>
      <c r="B22" s="23" t="s">
        <v>167</v>
      </c>
      <c r="C22" s="24" t="s">
        <v>0</v>
      </c>
      <c r="D22" s="25">
        <v>55</v>
      </c>
      <c r="E22" s="152"/>
      <c r="F22" s="27">
        <f t="shared" ref="F22:F28" si="4">E22*D22</f>
        <v>0</v>
      </c>
      <c r="G22" s="28" t="s">
        <v>168</v>
      </c>
      <c r="H22" s="70" t="str">
        <f t="shared" ref="H22:H27" si="5">A22</f>
        <v>1.4.2</v>
      </c>
    </row>
    <row r="23" spans="1:8" s="8" customFormat="1" ht="63.75" thickBot="1" x14ac:dyDescent="0.25">
      <c r="A23" s="70" t="s">
        <v>91</v>
      </c>
      <c r="B23" s="23" t="s">
        <v>169</v>
      </c>
      <c r="C23" s="24" t="s">
        <v>0</v>
      </c>
      <c r="D23" s="25">
        <v>55</v>
      </c>
      <c r="E23" s="152"/>
      <c r="F23" s="27">
        <f t="shared" si="4"/>
        <v>0</v>
      </c>
      <c r="G23" s="32" t="s">
        <v>119</v>
      </c>
      <c r="H23" s="70" t="str">
        <f t="shared" si="5"/>
        <v>1.4.3</v>
      </c>
    </row>
    <row r="24" spans="1:8" s="8" customFormat="1" ht="63.75" thickBot="1" x14ac:dyDescent="0.25">
      <c r="A24" s="70" t="s">
        <v>92</v>
      </c>
      <c r="B24" s="23" t="s">
        <v>170</v>
      </c>
      <c r="C24" s="24" t="s">
        <v>0</v>
      </c>
      <c r="D24" s="25">
        <v>55</v>
      </c>
      <c r="E24" s="152"/>
      <c r="F24" s="27">
        <f t="shared" si="4"/>
        <v>0</v>
      </c>
      <c r="G24" s="28" t="s">
        <v>171</v>
      </c>
      <c r="H24" s="70" t="str">
        <f t="shared" si="5"/>
        <v>1.4.4</v>
      </c>
    </row>
    <row r="25" spans="1:8" s="8" customFormat="1" ht="63.75" thickBot="1" x14ac:dyDescent="0.25">
      <c r="A25" s="70" t="s">
        <v>113</v>
      </c>
      <c r="B25" s="72" t="s">
        <v>172</v>
      </c>
      <c r="C25" s="24" t="s">
        <v>0</v>
      </c>
      <c r="D25" s="26">
        <v>15.2</v>
      </c>
      <c r="E25" s="152"/>
      <c r="F25" s="27">
        <f t="shared" si="4"/>
        <v>0</v>
      </c>
      <c r="G25" s="32" t="s">
        <v>173</v>
      </c>
      <c r="H25" s="70" t="str">
        <f t="shared" si="5"/>
        <v>1.4.5</v>
      </c>
    </row>
    <row r="26" spans="1:8" s="8" customFormat="1" ht="48" thickBot="1" x14ac:dyDescent="0.25">
      <c r="A26" s="70" t="s">
        <v>238</v>
      </c>
      <c r="B26" s="46" t="s">
        <v>174</v>
      </c>
      <c r="C26" s="73" t="s">
        <v>2</v>
      </c>
      <c r="D26" s="25">
        <v>7</v>
      </c>
      <c r="E26" s="152"/>
      <c r="F26" s="27">
        <f t="shared" si="4"/>
        <v>0</v>
      </c>
      <c r="G26" s="32" t="s">
        <v>175</v>
      </c>
      <c r="H26" s="70" t="str">
        <f t="shared" si="5"/>
        <v>1.4.6</v>
      </c>
    </row>
    <row r="27" spans="1:8" s="8" customFormat="1" ht="79.5" thickBot="1" x14ac:dyDescent="0.25">
      <c r="A27" s="70" t="s">
        <v>239</v>
      </c>
      <c r="B27" s="46" t="s">
        <v>176</v>
      </c>
      <c r="C27" s="24" t="s">
        <v>0</v>
      </c>
      <c r="D27" s="25">
        <v>12</v>
      </c>
      <c r="E27" s="152"/>
      <c r="F27" s="27">
        <f t="shared" si="4"/>
        <v>0</v>
      </c>
      <c r="G27" s="32" t="s">
        <v>177</v>
      </c>
      <c r="H27" s="70" t="str">
        <f t="shared" si="5"/>
        <v>1.4.7</v>
      </c>
    </row>
    <row r="28" spans="1:8" s="8" customFormat="1" ht="111" thickBot="1" x14ac:dyDescent="0.25">
      <c r="A28" s="70" t="s">
        <v>240</v>
      </c>
      <c r="B28" s="85" t="s">
        <v>234</v>
      </c>
      <c r="C28" s="24" t="s">
        <v>0</v>
      </c>
      <c r="D28" s="25">
        <v>2</v>
      </c>
      <c r="E28" s="152"/>
      <c r="F28" s="27">
        <f t="shared" si="4"/>
        <v>0</v>
      </c>
      <c r="G28" s="66" t="s">
        <v>147</v>
      </c>
      <c r="H28" s="70"/>
    </row>
    <row r="29" spans="1:8" ht="19.5" thickBot="1" x14ac:dyDescent="0.3">
      <c r="A29" s="13">
        <v>1.5</v>
      </c>
      <c r="B29" s="19" t="s">
        <v>1</v>
      </c>
      <c r="C29" s="33"/>
      <c r="D29" s="34"/>
      <c r="E29" s="184"/>
      <c r="F29" s="35">
        <f>SUM(F21:F28)</f>
        <v>0</v>
      </c>
      <c r="G29" s="17" t="s">
        <v>106</v>
      </c>
      <c r="H29" s="13">
        <f>A29</f>
        <v>1.5</v>
      </c>
    </row>
    <row r="30" spans="1:8" ht="158.25" thickBot="1" x14ac:dyDescent="0.3">
      <c r="A30" s="22" t="s">
        <v>241</v>
      </c>
      <c r="B30" s="46" t="s">
        <v>178</v>
      </c>
      <c r="C30" s="73" t="s">
        <v>2</v>
      </c>
      <c r="D30" s="30">
        <v>15</v>
      </c>
      <c r="E30" s="139"/>
      <c r="F30" s="38">
        <f>E30*D30</f>
        <v>0</v>
      </c>
      <c r="G30" s="32" t="s">
        <v>179</v>
      </c>
      <c r="H30" s="22" t="str">
        <f>A30</f>
        <v>1.5.1</v>
      </c>
    </row>
    <row r="31" spans="1:8" ht="86.45" customHeight="1" thickBot="1" x14ac:dyDescent="0.3">
      <c r="A31" s="22" t="s">
        <v>242</v>
      </c>
      <c r="B31" s="88" t="s">
        <v>202</v>
      </c>
      <c r="C31" s="41" t="s">
        <v>0</v>
      </c>
      <c r="D31" s="42">
        <v>15.2</v>
      </c>
      <c r="E31" s="139"/>
      <c r="F31" s="38">
        <f>E31*D31</f>
        <v>0</v>
      </c>
      <c r="G31" s="89" t="s">
        <v>203</v>
      </c>
      <c r="H31" s="22" t="str">
        <f>A31</f>
        <v>1.5.2</v>
      </c>
    </row>
    <row r="32" spans="1:8" ht="19.5" thickBot="1" x14ac:dyDescent="0.3">
      <c r="A32" s="48">
        <v>2</v>
      </c>
      <c r="B32" s="14" t="s">
        <v>236</v>
      </c>
      <c r="C32" s="15"/>
      <c r="D32" s="15"/>
      <c r="E32" s="144"/>
      <c r="F32" s="49">
        <f>SUM(F30:F31)</f>
        <v>0</v>
      </c>
      <c r="G32" s="17" t="s">
        <v>237</v>
      </c>
      <c r="H32" s="48">
        <v>3</v>
      </c>
    </row>
    <row r="33" spans="1:9" ht="19.5" thickBot="1" x14ac:dyDescent="0.3">
      <c r="A33" s="13">
        <v>2.1</v>
      </c>
      <c r="B33" s="50" t="s">
        <v>7</v>
      </c>
      <c r="C33" s="11"/>
      <c r="D33" s="51"/>
      <c r="E33" s="185"/>
      <c r="F33" s="49"/>
      <c r="G33" s="17" t="s">
        <v>8</v>
      </c>
      <c r="H33" s="13">
        <f>A33</f>
        <v>2.1</v>
      </c>
    </row>
    <row r="34" spans="1:9" ht="63.75" thickBot="1" x14ac:dyDescent="0.3">
      <c r="A34" s="52" t="s">
        <v>53</v>
      </c>
      <c r="B34" s="40" t="s">
        <v>130</v>
      </c>
      <c r="C34" s="41" t="s">
        <v>9</v>
      </c>
      <c r="D34" s="42">
        <v>1</v>
      </c>
      <c r="E34" s="139"/>
      <c r="F34" s="38">
        <f>E34*D34</f>
        <v>0</v>
      </c>
      <c r="G34" s="32" t="s">
        <v>131</v>
      </c>
      <c r="H34" s="52" t="str">
        <f>A34</f>
        <v>2.1.1</v>
      </c>
    </row>
    <row r="35" spans="1:9" ht="79.5" thickBot="1" x14ac:dyDescent="0.3">
      <c r="A35" s="52" t="s">
        <v>78</v>
      </c>
      <c r="B35" s="40" t="s">
        <v>132</v>
      </c>
      <c r="C35" s="41" t="s">
        <v>9</v>
      </c>
      <c r="D35" s="42">
        <v>1</v>
      </c>
      <c r="E35" s="139"/>
      <c r="F35" s="38">
        <f t="shared" ref="F35:F40" si="6">E35*D35</f>
        <v>0</v>
      </c>
      <c r="G35" s="32" t="s">
        <v>180</v>
      </c>
      <c r="H35" s="52" t="str">
        <f t="shared" ref="H35:H39" si="7">A35</f>
        <v>2.1.2</v>
      </c>
    </row>
    <row r="36" spans="1:9" ht="63.75" thickBot="1" x14ac:dyDescent="0.3">
      <c r="A36" s="52" t="s">
        <v>54</v>
      </c>
      <c r="B36" s="40" t="s">
        <v>133</v>
      </c>
      <c r="C36" s="24" t="s">
        <v>9</v>
      </c>
      <c r="D36" s="30">
        <v>2</v>
      </c>
      <c r="E36" s="138"/>
      <c r="F36" s="38">
        <f t="shared" si="6"/>
        <v>0</v>
      </c>
      <c r="G36" s="32" t="s">
        <v>134</v>
      </c>
      <c r="H36" s="52" t="str">
        <f t="shared" si="7"/>
        <v>2.1.3</v>
      </c>
    </row>
    <row r="37" spans="1:9" ht="95.25" thickBot="1" x14ac:dyDescent="0.3">
      <c r="A37" s="52" t="s">
        <v>93</v>
      </c>
      <c r="B37" s="74" t="s">
        <v>181</v>
      </c>
      <c r="C37" s="24" t="s">
        <v>9</v>
      </c>
      <c r="D37" s="30">
        <v>1</v>
      </c>
      <c r="E37" s="139"/>
      <c r="F37" s="38">
        <f t="shared" si="6"/>
        <v>0</v>
      </c>
      <c r="G37" s="32" t="s">
        <v>182</v>
      </c>
      <c r="H37" s="52" t="str">
        <f t="shared" si="7"/>
        <v>2.1.4</v>
      </c>
    </row>
    <row r="38" spans="1:9" ht="48" thickBot="1" x14ac:dyDescent="0.3">
      <c r="A38" s="52" t="s">
        <v>94</v>
      </c>
      <c r="B38" s="29" t="s">
        <v>135</v>
      </c>
      <c r="C38" s="24" t="s">
        <v>9</v>
      </c>
      <c r="D38" s="30">
        <v>1</v>
      </c>
      <c r="E38" s="138"/>
      <c r="F38" s="38">
        <f t="shared" si="6"/>
        <v>0</v>
      </c>
      <c r="G38" s="31" t="s">
        <v>136</v>
      </c>
      <c r="H38" s="53" t="str">
        <f t="shared" si="7"/>
        <v>2.1.5</v>
      </c>
    </row>
    <row r="39" spans="1:9" ht="205.5" thickBot="1" x14ac:dyDescent="0.3">
      <c r="A39" s="52" t="s">
        <v>95</v>
      </c>
      <c r="B39" s="29" t="s">
        <v>138</v>
      </c>
      <c r="C39" s="24" t="s">
        <v>9</v>
      </c>
      <c r="D39" s="30">
        <v>1</v>
      </c>
      <c r="E39" s="138"/>
      <c r="F39" s="38">
        <f t="shared" si="6"/>
        <v>0</v>
      </c>
      <c r="G39" s="54" t="s">
        <v>139</v>
      </c>
      <c r="H39" s="53" t="str">
        <f t="shared" si="7"/>
        <v>2.1.6</v>
      </c>
    </row>
    <row r="40" spans="1:9" ht="111" thickBot="1" x14ac:dyDescent="0.3">
      <c r="A40" s="52"/>
      <c r="B40" s="85" t="s">
        <v>250</v>
      </c>
      <c r="C40" s="24" t="s">
        <v>0</v>
      </c>
      <c r="D40" s="25">
        <v>2</v>
      </c>
      <c r="E40" s="152"/>
      <c r="F40" s="38">
        <f t="shared" si="6"/>
        <v>0</v>
      </c>
      <c r="G40" s="66" t="s">
        <v>147</v>
      </c>
      <c r="H40" s="53"/>
    </row>
    <row r="41" spans="1:9" ht="19.5" thickBot="1" x14ac:dyDescent="0.3">
      <c r="A41" s="43">
        <v>3</v>
      </c>
      <c r="B41" s="19" t="s">
        <v>34</v>
      </c>
      <c r="C41" s="33"/>
      <c r="D41" s="44"/>
      <c r="E41" s="186"/>
      <c r="F41" s="45">
        <f>SUM(F34:F40)</f>
        <v>0</v>
      </c>
      <c r="G41" s="17" t="s">
        <v>35</v>
      </c>
      <c r="H41" s="43">
        <f>A41</f>
        <v>3</v>
      </c>
      <c r="I41" s="75"/>
    </row>
    <row r="42" spans="1:9" ht="79.5" thickBot="1" x14ac:dyDescent="0.3">
      <c r="A42" s="47">
        <v>3.1</v>
      </c>
      <c r="B42" s="46" t="s">
        <v>183</v>
      </c>
      <c r="C42" s="24" t="s">
        <v>9</v>
      </c>
      <c r="D42" s="26">
        <v>4</v>
      </c>
      <c r="E42" s="152"/>
      <c r="F42" s="76">
        <f>E42*D42</f>
        <v>0</v>
      </c>
      <c r="G42" s="31" t="s">
        <v>184</v>
      </c>
      <c r="H42" s="52">
        <f t="shared" ref="H42:H45" si="8">A42</f>
        <v>3.1</v>
      </c>
    </row>
    <row r="43" spans="1:9" ht="79.5" thickBot="1" x14ac:dyDescent="0.3">
      <c r="A43" s="47">
        <v>3.2</v>
      </c>
      <c r="B43" s="46" t="s">
        <v>185</v>
      </c>
      <c r="C43" s="24" t="s">
        <v>9</v>
      </c>
      <c r="D43" s="26">
        <v>4</v>
      </c>
      <c r="E43" s="152"/>
      <c r="F43" s="76">
        <f t="shared" ref="F43:F45" si="9">E43*D43</f>
        <v>0</v>
      </c>
      <c r="G43" s="28" t="s">
        <v>186</v>
      </c>
      <c r="H43" s="52">
        <f t="shared" si="8"/>
        <v>3.2</v>
      </c>
    </row>
    <row r="44" spans="1:9" ht="79.5" thickBot="1" x14ac:dyDescent="0.3">
      <c r="A44" s="47">
        <v>3.3</v>
      </c>
      <c r="B44" s="46" t="s">
        <v>187</v>
      </c>
      <c r="C44" s="24" t="s">
        <v>9</v>
      </c>
      <c r="D44" s="26">
        <v>4</v>
      </c>
      <c r="E44" s="152"/>
      <c r="F44" s="76">
        <f t="shared" si="9"/>
        <v>0</v>
      </c>
      <c r="G44" s="31" t="s">
        <v>188</v>
      </c>
      <c r="H44" s="52">
        <f t="shared" si="8"/>
        <v>3.3</v>
      </c>
    </row>
    <row r="45" spans="1:9" ht="135.75" thickBot="1" x14ac:dyDescent="0.3">
      <c r="A45" s="47">
        <v>3.4</v>
      </c>
      <c r="B45" s="107" t="s">
        <v>114</v>
      </c>
      <c r="C45" s="108" t="s">
        <v>9</v>
      </c>
      <c r="D45" s="109">
        <v>1</v>
      </c>
      <c r="E45" s="142"/>
      <c r="F45" s="76">
        <f t="shared" si="9"/>
        <v>0</v>
      </c>
      <c r="G45" s="110" t="s">
        <v>115</v>
      </c>
      <c r="H45" s="52">
        <f t="shared" si="8"/>
        <v>3.4</v>
      </c>
    </row>
    <row r="46" spans="1:9" ht="16.5" thickBot="1" x14ac:dyDescent="0.3">
      <c r="A46" s="47"/>
      <c r="B46" s="178"/>
      <c r="C46" s="179"/>
      <c r="D46" s="179"/>
      <c r="E46" s="180"/>
      <c r="F46" s="76">
        <f>SUM(F42:F45)</f>
        <v>0</v>
      </c>
      <c r="G46" s="174"/>
      <c r="H46" s="52"/>
    </row>
    <row r="47" spans="1:9" ht="19.5" thickBot="1" x14ac:dyDescent="0.3">
      <c r="A47" s="127" t="s">
        <v>26</v>
      </c>
      <c r="B47" s="127"/>
      <c r="C47" s="127"/>
      <c r="D47" s="127"/>
      <c r="E47" s="127"/>
      <c r="F47" s="59">
        <f>F46+F41+F32+F29+F20+F14+F11</f>
        <v>0</v>
      </c>
      <c r="G47" s="128" t="s">
        <v>25</v>
      </c>
      <c r="H47" s="128"/>
    </row>
  </sheetData>
  <sheetProtection algorithmName="SHA-512" hashValue="z7MeUPIodzyTAJg5vZMKc0ljWA81V90SbaBxEg8PisfZLht+fIshfcjbUYnhYOROmlsLlwH97/Pbp+FuG6Jbzw==" saltValue="He67RYjIlEl+eVt/nWt9sQ==" spinCount="100000" sheet="1" objects="1" scenarios="1"/>
  <mergeCells count="11">
    <mergeCell ref="A47:E47"/>
    <mergeCell ref="G47:H47"/>
    <mergeCell ref="A4:E4"/>
    <mergeCell ref="F4:H4"/>
    <mergeCell ref="A1:E1"/>
    <mergeCell ref="F1:H1"/>
    <mergeCell ref="A2:E2"/>
    <mergeCell ref="F2:H2"/>
    <mergeCell ref="A3:E3"/>
    <mergeCell ref="F3:H3"/>
    <mergeCell ref="B46:E46"/>
  </mergeCells>
  <phoneticPr fontId="7" type="noConversion"/>
  <printOptions horizontalCentered="1" verticalCentered="1"/>
  <pageMargins left="0.7" right="0.7" top="0.75" bottom="0.75" header="0.3" footer="0.3"/>
  <pageSetup scale="48" fitToHeight="0" orientation="landscape" r:id="rId1"/>
  <headerFooter>
    <oddHeader>&amp;L&amp;G&amp;CName of project : Reducing Illness, Violence, 
and Abuse through Systematic Empowerment (RISE)&amp;R&amp;G</oddHeader>
    <oddFooter>Page &amp;P of &amp;N</oddFooter>
  </headerFooter>
  <rowBreaks count="4" manualBreakCount="4">
    <brk id="14" max="7" man="1"/>
    <brk id="19" max="7" man="1"/>
    <brk id="31" max="7" man="1"/>
    <brk id="41" max="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FB7C2-A921-4C9B-A43C-8AE324DBDF3D}">
  <sheetPr>
    <pageSetUpPr fitToPage="1"/>
  </sheetPr>
  <dimension ref="A1:P45"/>
  <sheetViews>
    <sheetView rightToLeft="1" view="pageBreakPreview" topLeftCell="A37" zoomScale="59" zoomScaleNormal="65" zoomScaleSheetLayoutView="59" workbookViewId="0">
      <selection activeCell="E43" sqref="E8:E43"/>
    </sheetView>
  </sheetViews>
  <sheetFormatPr defaultColWidth="8.85546875" defaultRowHeight="15" x14ac:dyDescent="0.25"/>
  <cols>
    <col min="1" max="1" width="8.85546875" style="98"/>
    <col min="2" max="2" width="86.28515625" style="12" customWidth="1"/>
    <col min="3" max="3" width="8.85546875" style="67"/>
    <col min="4" max="4" width="12.28515625" style="67" customWidth="1"/>
    <col min="5" max="5" width="13" style="67" customWidth="1"/>
    <col min="6" max="6" width="18.28515625" style="67" bestFit="1" customWidth="1"/>
    <col min="7" max="7" width="86.28515625" style="12" customWidth="1"/>
    <col min="8" max="8" width="8.85546875" style="98"/>
    <col min="9" max="16384" width="8.85546875" style="12"/>
  </cols>
  <sheetData>
    <row r="1" spans="1:8" s="8" customFormat="1" ht="16.5" thickBot="1" x14ac:dyDescent="0.25">
      <c r="A1" s="134" t="s">
        <v>71</v>
      </c>
      <c r="B1" s="135"/>
      <c r="C1" s="135"/>
      <c r="D1" s="135"/>
      <c r="E1" s="135"/>
      <c r="F1" s="136" t="s">
        <v>70</v>
      </c>
      <c r="G1" s="136"/>
      <c r="H1" s="136"/>
    </row>
    <row r="2" spans="1:8" s="8" customFormat="1" ht="16.5" thickBot="1" x14ac:dyDescent="0.25">
      <c r="A2" s="134" t="s">
        <v>63</v>
      </c>
      <c r="B2" s="135"/>
      <c r="C2" s="135"/>
      <c r="D2" s="135"/>
      <c r="E2" s="135"/>
      <c r="F2" s="136" t="s">
        <v>65</v>
      </c>
      <c r="G2" s="136"/>
      <c r="H2" s="136"/>
    </row>
    <row r="3" spans="1:8" s="8" customFormat="1" ht="63.6" customHeight="1" thickBot="1" x14ac:dyDescent="0.25">
      <c r="A3" s="134" t="s">
        <v>100</v>
      </c>
      <c r="B3" s="135"/>
      <c r="C3" s="135"/>
      <c r="D3" s="135"/>
      <c r="E3" s="135"/>
      <c r="F3" s="136" t="s">
        <v>189</v>
      </c>
      <c r="G3" s="136"/>
      <c r="H3" s="136"/>
    </row>
    <row r="4" spans="1:8" s="8" customFormat="1" ht="192.6" customHeight="1" thickBot="1" x14ac:dyDescent="0.25">
      <c r="A4" s="134" t="s">
        <v>251</v>
      </c>
      <c r="B4" s="135"/>
      <c r="C4" s="135"/>
      <c r="D4" s="135"/>
      <c r="E4" s="135"/>
      <c r="F4" s="136" t="s">
        <v>252</v>
      </c>
      <c r="G4" s="136"/>
      <c r="H4" s="136"/>
    </row>
    <row r="5" spans="1:8" ht="75.75" thickBot="1" x14ac:dyDescent="0.3">
      <c r="A5" s="9" t="s">
        <v>11</v>
      </c>
      <c r="B5" s="79" t="s">
        <v>12</v>
      </c>
      <c r="C5" s="11" t="s">
        <v>13</v>
      </c>
      <c r="D5" s="11" t="s">
        <v>14</v>
      </c>
      <c r="E5" s="11" t="s">
        <v>15</v>
      </c>
      <c r="F5" s="11" t="s">
        <v>16</v>
      </c>
      <c r="G5" s="79" t="s">
        <v>17</v>
      </c>
      <c r="H5" s="9" t="s">
        <v>18</v>
      </c>
    </row>
    <row r="6" spans="1:8" ht="19.5" thickBot="1" x14ac:dyDescent="0.3">
      <c r="A6" s="13">
        <v>1</v>
      </c>
      <c r="B6" s="64" t="s">
        <v>23</v>
      </c>
      <c r="C6" s="15"/>
      <c r="D6" s="15"/>
      <c r="E6" s="15"/>
      <c r="F6" s="16"/>
      <c r="G6" s="63" t="s">
        <v>22</v>
      </c>
      <c r="H6" s="13">
        <v>1</v>
      </c>
    </row>
    <row r="7" spans="1:8" ht="19.5" thickBot="1" x14ac:dyDescent="0.3">
      <c r="A7" s="18">
        <v>1.1000000000000001</v>
      </c>
      <c r="B7" s="63" t="s">
        <v>3</v>
      </c>
      <c r="C7" s="15"/>
      <c r="D7" s="20"/>
      <c r="E7" s="20"/>
      <c r="F7" s="21"/>
      <c r="G7" s="63" t="s">
        <v>4</v>
      </c>
      <c r="H7" s="18">
        <f t="shared" ref="H7:H19" si="0">A7</f>
        <v>1.1000000000000001</v>
      </c>
    </row>
    <row r="8" spans="1:8" ht="63.75" thickBot="1" x14ac:dyDescent="0.3">
      <c r="A8" s="22" t="s">
        <v>72</v>
      </c>
      <c r="B8" s="80" t="s">
        <v>117</v>
      </c>
      <c r="C8" s="24" t="s">
        <v>0</v>
      </c>
      <c r="D8" s="25">
        <v>365</v>
      </c>
      <c r="E8" s="152"/>
      <c r="F8" s="27">
        <f>E8*D8</f>
        <v>0</v>
      </c>
      <c r="G8" s="81" t="s">
        <v>118</v>
      </c>
      <c r="H8" s="22" t="str">
        <f t="shared" si="0"/>
        <v>1.1.1</v>
      </c>
    </row>
    <row r="9" spans="1:8" ht="79.5" thickBot="1" x14ac:dyDescent="0.3">
      <c r="A9" s="22" t="s">
        <v>73</v>
      </c>
      <c r="B9" s="80" t="s">
        <v>260</v>
      </c>
      <c r="C9" s="24" t="s">
        <v>0</v>
      </c>
      <c r="D9" s="30">
        <v>117</v>
      </c>
      <c r="E9" s="138"/>
      <c r="F9" s="27">
        <f t="shared" ref="F9:F11" si="1">E9*D9</f>
        <v>0</v>
      </c>
      <c r="G9" s="66" t="s">
        <v>261</v>
      </c>
      <c r="H9" s="22" t="str">
        <f t="shared" si="0"/>
        <v>1.1.2</v>
      </c>
    </row>
    <row r="10" spans="1:8" ht="111" thickBot="1" x14ac:dyDescent="0.3">
      <c r="A10" s="22" t="s">
        <v>74</v>
      </c>
      <c r="B10" s="83" t="s">
        <v>190</v>
      </c>
      <c r="C10" s="24" t="s">
        <v>0</v>
      </c>
      <c r="D10" s="30">
        <v>166.6</v>
      </c>
      <c r="E10" s="139"/>
      <c r="F10" s="27">
        <f t="shared" si="1"/>
        <v>0</v>
      </c>
      <c r="G10" s="82" t="s">
        <v>191</v>
      </c>
      <c r="H10" s="22" t="str">
        <f t="shared" si="0"/>
        <v>1.1.3</v>
      </c>
    </row>
    <row r="11" spans="1:8" ht="79.5" thickBot="1" x14ac:dyDescent="0.3">
      <c r="A11" s="22" t="s">
        <v>84</v>
      </c>
      <c r="B11" s="105" t="s">
        <v>192</v>
      </c>
      <c r="C11" s="24" t="s">
        <v>10</v>
      </c>
      <c r="D11" s="30">
        <v>1</v>
      </c>
      <c r="E11" s="139"/>
      <c r="F11" s="27">
        <f t="shared" si="1"/>
        <v>0</v>
      </c>
      <c r="G11" s="84" t="s">
        <v>193</v>
      </c>
      <c r="H11" s="22" t="str">
        <f t="shared" si="0"/>
        <v>1.1.4</v>
      </c>
    </row>
    <row r="12" spans="1:8" ht="19.5" thickBot="1" x14ac:dyDescent="0.3">
      <c r="A12" s="13">
        <v>1.2</v>
      </c>
      <c r="B12" s="63" t="s">
        <v>5</v>
      </c>
      <c r="C12" s="33"/>
      <c r="D12" s="34"/>
      <c r="E12" s="184"/>
      <c r="F12" s="35">
        <f>SUM(F8:F11)</f>
        <v>0</v>
      </c>
      <c r="G12" s="63" t="s">
        <v>6</v>
      </c>
      <c r="H12" s="13">
        <f>A12</f>
        <v>1.2</v>
      </c>
    </row>
    <row r="13" spans="1:8" ht="126.75" thickBot="1" x14ac:dyDescent="0.3">
      <c r="A13" s="22" t="s">
        <v>75</v>
      </c>
      <c r="B13" s="85" t="s">
        <v>194</v>
      </c>
      <c r="C13" s="24" t="s">
        <v>0</v>
      </c>
      <c r="D13" s="25">
        <v>1.8</v>
      </c>
      <c r="E13" s="152"/>
      <c r="F13" s="38">
        <f>E13*D13</f>
        <v>0</v>
      </c>
      <c r="G13" s="66" t="s">
        <v>147</v>
      </c>
      <c r="H13" s="22" t="str">
        <f t="shared" si="0"/>
        <v>1.2.1</v>
      </c>
    </row>
    <row r="14" spans="1:8" ht="126.75" thickBot="1" x14ac:dyDescent="0.3">
      <c r="A14" s="22" t="s">
        <v>28</v>
      </c>
      <c r="B14" s="85" t="s">
        <v>235</v>
      </c>
      <c r="C14" s="24" t="s">
        <v>0</v>
      </c>
      <c r="D14" s="25">
        <v>3.51</v>
      </c>
      <c r="E14" s="152"/>
      <c r="F14" s="38">
        <f t="shared" ref="F14:F19" si="2">E14*D14</f>
        <v>0</v>
      </c>
      <c r="G14" s="66" t="s">
        <v>147</v>
      </c>
      <c r="H14" s="22" t="str">
        <f t="shared" si="0"/>
        <v>1.2.2</v>
      </c>
    </row>
    <row r="15" spans="1:8" ht="90.75" thickBot="1" x14ac:dyDescent="0.3">
      <c r="A15" s="22" t="s">
        <v>76</v>
      </c>
      <c r="B15" s="86" t="s">
        <v>195</v>
      </c>
      <c r="C15" s="24" t="s">
        <v>9</v>
      </c>
      <c r="D15" s="99">
        <v>11</v>
      </c>
      <c r="E15" s="187"/>
      <c r="F15" s="38">
        <f t="shared" si="2"/>
        <v>0</v>
      </c>
      <c r="G15" s="87" t="s">
        <v>196</v>
      </c>
      <c r="H15" s="22" t="str">
        <f t="shared" si="0"/>
        <v>1.2.3</v>
      </c>
    </row>
    <row r="16" spans="1:8" ht="75.75" thickBot="1" x14ac:dyDescent="0.3">
      <c r="A16" s="22" t="s">
        <v>77</v>
      </c>
      <c r="B16" s="86" t="s">
        <v>197</v>
      </c>
      <c r="C16" s="24" t="s">
        <v>9</v>
      </c>
      <c r="D16" s="99">
        <v>4</v>
      </c>
      <c r="E16" s="187"/>
      <c r="F16" s="38">
        <f t="shared" si="2"/>
        <v>0</v>
      </c>
      <c r="G16" s="87" t="s">
        <v>198</v>
      </c>
      <c r="H16" s="22" t="str">
        <f t="shared" si="0"/>
        <v>1.2.4</v>
      </c>
    </row>
    <row r="17" spans="1:16" ht="189.75" thickBot="1" x14ac:dyDescent="0.3">
      <c r="A17" s="22" t="s">
        <v>86</v>
      </c>
      <c r="B17" s="85" t="s">
        <v>199</v>
      </c>
      <c r="C17" s="24" t="s">
        <v>0</v>
      </c>
      <c r="D17" s="25">
        <v>5</v>
      </c>
      <c r="E17" s="152"/>
      <c r="F17" s="38">
        <f t="shared" si="2"/>
        <v>0</v>
      </c>
      <c r="G17" s="81" t="s">
        <v>148</v>
      </c>
      <c r="H17" s="22" t="str">
        <f t="shared" si="0"/>
        <v>1.2.5</v>
      </c>
    </row>
    <row r="18" spans="1:16" ht="63.75" thickBot="1" x14ac:dyDescent="0.3">
      <c r="A18" s="22" t="s">
        <v>103</v>
      </c>
      <c r="B18" s="65" t="s">
        <v>24</v>
      </c>
      <c r="C18" s="24" t="s">
        <v>9</v>
      </c>
      <c r="D18" s="30">
        <v>8</v>
      </c>
      <c r="E18" s="152"/>
      <c r="F18" s="38">
        <f t="shared" si="2"/>
        <v>0</v>
      </c>
      <c r="G18" s="66" t="s">
        <v>21</v>
      </c>
      <c r="H18" s="22" t="str">
        <f t="shared" si="0"/>
        <v>1.2.6</v>
      </c>
    </row>
    <row r="19" spans="1:16" ht="221.25" thickBot="1" x14ac:dyDescent="0.3">
      <c r="A19" s="22" t="s">
        <v>104</v>
      </c>
      <c r="B19" s="84" t="s">
        <v>200</v>
      </c>
      <c r="C19" s="24" t="s">
        <v>0</v>
      </c>
      <c r="D19" s="25">
        <v>27.3</v>
      </c>
      <c r="E19" s="152"/>
      <c r="F19" s="38">
        <f t="shared" si="2"/>
        <v>0</v>
      </c>
      <c r="G19" s="65" t="s">
        <v>201</v>
      </c>
      <c r="H19" s="22" t="str">
        <f t="shared" si="0"/>
        <v>1.2.7</v>
      </c>
      <c r="P19" s="12">
        <f>3.8*3.1</f>
        <v>11.78</v>
      </c>
    </row>
    <row r="20" spans="1:16" ht="19.5" thickBot="1" x14ac:dyDescent="0.3">
      <c r="A20" s="13">
        <v>1.3</v>
      </c>
      <c r="B20" s="63" t="s">
        <v>1</v>
      </c>
      <c r="C20" s="33"/>
      <c r="D20" s="34"/>
      <c r="E20" s="184"/>
      <c r="F20" s="35">
        <f>SUM(F13:F19)</f>
        <v>0</v>
      </c>
      <c r="G20" s="63" t="s">
        <v>106</v>
      </c>
      <c r="H20" s="13">
        <f>A20</f>
        <v>1.3</v>
      </c>
    </row>
    <row r="21" spans="1:16" ht="174" thickBot="1" x14ac:dyDescent="0.3">
      <c r="A21" s="22" t="s">
        <v>83</v>
      </c>
      <c r="B21" s="85" t="s">
        <v>178</v>
      </c>
      <c r="C21" s="73" t="s">
        <v>2</v>
      </c>
      <c r="D21" s="30">
        <v>62</v>
      </c>
      <c r="E21" s="139"/>
      <c r="F21" s="38">
        <f>E21*D21</f>
        <v>0</v>
      </c>
      <c r="G21" s="66" t="s">
        <v>179</v>
      </c>
      <c r="H21" s="22" t="str">
        <f>A21</f>
        <v>1.3.1</v>
      </c>
    </row>
    <row r="22" spans="1:16" ht="63.75" thickBot="1" x14ac:dyDescent="0.3">
      <c r="A22" s="22" t="s">
        <v>87</v>
      </c>
      <c r="B22" s="88" t="s">
        <v>255</v>
      </c>
      <c r="C22" s="56" t="s">
        <v>0</v>
      </c>
      <c r="D22" s="57">
        <v>68</v>
      </c>
      <c r="E22" s="148"/>
      <c r="F22" s="38">
        <f t="shared" ref="F22:F23" si="3">E22*D22</f>
        <v>0</v>
      </c>
      <c r="G22" s="89" t="s">
        <v>203</v>
      </c>
      <c r="H22" s="22" t="str">
        <f t="shared" ref="H22:H23" si="4">A22</f>
        <v>1.3.2</v>
      </c>
    </row>
    <row r="23" spans="1:16" ht="95.25" thickBot="1" x14ac:dyDescent="0.3">
      <c r="A23" s="22" t="s">
        <v>88</v>
      </c>
      <c r="B23" s="90" t="s">
        <v>124</v>
      </c>
      <c r="C23" s="41" t="s">
        <v>9</v>
      </c>
      <c r="D23" s="42">
        <v>2</v>
      </c>
      <c r="E23" s="139"/>
      <c r="F23" s="38">
        <f t="shared" si="3"/>
        <v>0</v>
      </c>
      <c r="G23" s="66" t="s">
        <v>125</v>
      </c>
      <c r="H23" s="22" t="str">
        <f t="shared" si="4"/>
        <v>1.3.3</v>
      </c>
    </row>
    <row r="24" spans="1:16" ht="19.5" thickBot="1" x14ac:dyDescent="0.3">
      <c r="A24" s="13">
        <v>1.4</v>
      </c>
      <c r="B24" s="91" t="s">
        <v>7</v>
      </c>
      <c r="C24" s="11"/>
      <c r="D24" s="51"/>
      <c r="E24" s="185"/>
      <c r="F24" s="49">
        <f>SUM(F21:F23)</f>
        <v>0</v>
      </c>
      <c r="G24" s="63" t="s">
        <v>8</v>
      </c>
      <c r="H24" s="13">
        <f>A24</f>
        <v>1.4</v>
      </c>
    </row>
    <row r="25" spans="1:16" ht="63.75" thickBot="1" x14ac:dyDescent="0.3">
      <c r="A25" s="52" t="s">
        <v>89</v>
      </c>
      <c r="B25" s="90" t="s">
        <v>130</v>
      </c>
      <c r="C25" s="41" t="s">
        <v>9</v>
      </c>
      <c r="D25" s="42">
        <v>4</v>
      </c>
      <c r="E25" s="139"/>
      <c r="F25" s="38">
        <f>E25*D25</f>
        <v>0</v>
      </c>
      <c r="G25" s="66" t="s">
        <v>131</v>
      </c>
      <c r="H25" s="52" t="str">
        <f>A25</f>
        <v>1.4.1</v>
      </c>
    </row>
    <row r="26" spans="1:16" ht="79.5" thickBot="1" x14ac:dyDescent="0.3">
      <c r="A26" s="52" t="s">
        <v>90</v>
      </c>
      <c r="B26" s="90" t="s">
        <v>132</v>
      </c>
      <c r="C26" s="41" t="s">
        <v>9</v>
      </c>
      <c r="D26" s="42">
        <v>2</v>
      </c>
      <c r="E26" s="139"/>
      <c r="F26" s="38">
        <f t="shared" ref="F26:F34" si="5">E26*D26</f>
        <v>0</v>
      </c>
      <c r="G26" s="66" t="s">
        <v>125</v>
      </c>
      <c r="H26" s="52" t="str">
        <f t="shared" ref="H26:H34" si="6">A26</f>
        <v>1.4.2</v>
      </c>
    </row>
    <row r="27" spans="1:16" ht="63.75" thickBot="1" x14ac:dyDescent="0.3">
      <c r="A27" s="52" t="s">
        <v>91</v>
      </c>
      <c r="B27" s="90" t="s">
        <v>133</v>
      </c>
      <c r="C27" s="24" t="s">
        <v>9</v>
      </c>
      <c r="D27" s="30">
        <v>5</v>
      </c>
      <c r="E27" s="138"/>
      <c r="F27" s="38">
        <f t="shared" si="5"/>
        <v>0</v>
      </c>
      <c r="G27" s="66" t="s">
        <v>134</v>
      </c>
      <c r="H27" s="52" t="str">
        <f t="shared" si="6"/>
        <v>1.4.3</v>
      </c>
    </row>
    <row r="28" spans="1:16" ht="95.25" thickBot="1" x14ac:dyDescent="0.3">
      <c r="A28" s="52" t="s">
        <v>92</v>
      </c>
      <c r="B28" s="89" t="s">
        <v>181</v>
      </c>
      <c r="C28" s="24" t="s">
        <v>9</v>
      </c>
      <c r="D28" s="30">
        <v>1</v>
      </c>
      <c r="E28" s="139"/>
      <c r="F28" s="38">
        <f t="shared" si="5"/>
        <v>0</v>
      </c>
      <c r="G28" s="66" t="s">
        <v>182</v>
      </c>
      <c r="H28" s="52" t="str">
        <f t="shared" si="6"/>
        <v>1.4.4</v>
      </c>
    </row>
    <row r="29" spans="1:16" ht="48" thickBot="1" x14ac:dyDescent="0.3">
      <c r="A29" s="52" t="s">
        <v>113</v>
      </c>
      <c r="B29" s="84" t="s">
        <v>135</v>
      </c>
      <c r="C29" s="24" t="s">
        <v>9</v>
      </c>
      <c r="D29" s="30">
        <v>2</v>
      </c>
      <c r="E29" s="138"/>
      <c r="F29" s="38">
        <f t="shared" si="5"/>
        <v>0</v>
      </c>
      <c r="G29" s="92" t="s">
        <v>136</v>
      </c>
      <c r="H29" s="53" t="str">
        <f t="shared" si="6"/>
        <v>1.4.5</v>
      </c>
    </row>
    <row r="30" spans="1:16" ht="79.5" thickBot="1" x14ac:dyDescent="0.3">
      <c r="A30" s="52" t="s">
        <v>238</v>
      </c>
      <c r="B30" s="78" t="s">
        <v>253</v>
      </c>
      <c r="C30" s="24" t="s">
        <v>9</v>
      </c>
      <c r="D30" s="30">
        <v>1</v>
      </c>
      <c r="E30" s="139"/>
      <c r="F30" s="38">
        <f t="shared" si="5"/>
        <v>0</v>
      </c>
      <c r="G30" s="66" t="s">
        <v>137</v>
      </c>
      <c r="H30" s="53" t="str">
        <f t="shared" si="6"/>
        <v>1.4.6</v>
      </c>
    </row>
    <row r="31" spans="1:16" ht="189.75" thickBot="1" x14ac:dyDescent="0.3">
      <c r="A31" s="52" t="s">
        <v>239</v>
      </c>
      <c r="B31" s="84" t="s">
        <v>138</v>
      </c>
      <c r="C31" s="24" t="s">
        <v>9</v>
      </c>
      <c r="D31" s="30">
        <v>1</v>
      </c>
      <c r="E31" s="138"/>
      <c r="F31" s="38">
        <f t="shared" si="5"/>
        <v>0</v>
      </c>
      <c r="G31" s="93" t="s">
        <v>204</v>
      </c>
      <c r="H31" s="53" t="str">
        <f t="shared" si="6"/>
        <v>1.4.7</v>
      </c>
    </row>
    <row r="32" spans="1:16" ht="63.75" thickBot="1" x14ac:dyDescent="0.3">
      <c r="A32" s="52" t="s">
        <v>240</v>
      </c>
      <c r="B32" s="85" t="s">
        <v>256</v>
      </c>
      <c r="C32" s="24" t="s">
        <v>9</v>
      </c>
      <c r="D32" s="30">
        <v>1</v>
      </c>
      <c r="E32" s="139"/>
      <c r="F32" s="38">
        <f t="shared" si="5"/>
        <v>0</v>
      </c>
      <c r="G32" s="66" t="s">
        <v>257</v>
      </c>
      <c r="H32" s="53" t="str">
        <f t="shared" si="6"/>
        <v>1.4.8</v>
      </c>
    </row>
    <row r="33" spans="1:8" ht="111" thickBot="1" x14ac:dyDescent="0.3">
      <c r="A33" s="52" t="s">
        <v>243</v>
      </c>
      <c r="B33" s="94" t="s">
        <v>205</v>
      </c>
      <c r="C33" s="24" t="s">
        <v>36</v>
      </c>
      <c r="D33" s="30">
        <v>20</v>
      </c>
      <c r="E33" s="138"/>
      <c r="F33" s="38">
        <f t="shared" si="5"/>
        <v>0</v>
      </c>
      <c r="G33" s="95" t="s">
        <v>206</v>
      </c>
      <c r="H33" s="53" t="str">
        <f t="shared" si="6"/>
        <v>1.4.9</v>
      </c>
    </row>
    <row r="34" spans="1:8" ht="158.25" thickBot="1" x14ac:dyDescent="0.3">
      <c r="A34" s="52" t="s">
        <v>244</v>
      </c>
      <c r="B34" s="84" t="s">
        <v>207</v>
      </c>
      <c r="C34" s="24" t="s">
        <v>10</v>
      </c>
      <c r="D34" s="30">
        <v>1</v>
      </c>
      <c r="E34" s="138"/>
      <c r="F34" s="38">
        <f t="shared" si="5"/>
        <v>0</v>
      </c>
      <c r="G34" s="66" t="s">
        <v>258</v>
      </c>
      <c r="H34" s="53" t="str">
        <f t="shared" si="6"/>
        <v>1.4.10</v>
      </c>
    </row>
    <row r="35" spans="1:8" ht="19.5" thickBot="1" x14ac:dyDescent="0.3">
      <c r="A35" s="13">
        <v>1.5</v>
      </c>
      <c r="B35" s="63" t="s">
        <v>1</v>
      </c>
      <c r="C35" s="33"/>
      <c r="D35" s="34"/>
      <c r="E35" s="184"/>
      <c r="F35" s="35">
        <f>SUM(F25:F34)</f>
        <v>0</v>
      </c>
      <c r="G35" s="63" t="s">
        <v>106</v>
      </c>
      <c r="H35" s="13">
        <f>A35</f>
        <v>1.5</v>
      </c>
    </row>
    <row r="36" spans="1:8" ht="79.5" thickBot="1" x14ac:dyDescent="0.3">
      <c r="A36" s="22" t="s">
        <v>241</v>
      </c>
      <c r="B36" s="96" t="s">
        <v>259</v>
      </c>
      <c r="C36" s="24" t="s">
        <v>0</v>
      </c>
      <c r="D36" s="30">
        <v>28</v>
      </c>
      <c r="E36" s="139"/>
      <c r="F36" s="38">
        <f>E36*D36</f>
        <v>0</v>
      </c>
      <c r="G36" s="97" t="s">
        <v>142</v>
      </c>
      <c r="H36" s="22" t="str">
        <f>A36</f>
        <v>1.5.1</v>
      </c>
    </row>
    <row r="37" spans="1:8" ht="79.5" thickBot="1" x14ac:dyDescent="0.3">
      <c r="A37" s="22" t="s">
        <v>242</v>
      </c>
      <c r="B37" s="88" t="s">
        <v>143</v>
      </c>
      <c r="C37" s="56" t="s">
        <v>0</v>
      </c>
      <c r="D37" s="57">
        <v>8</v>
      </c>
      <c r="E37" s="148"/>
      <c r="F37" s="38">
        <f>E37*D37</f>
        <v>0</v>
      </c>
      <c r="G37" s="89" t="s">
        <v>144</v>
      </c>
      <c r="H37" s="22" t="str">
        <f>A37</f>
        <v>1.5.2</v>
      </c>
    </row>
    <row r="38" spans="1:8" ht="19.5" thickBot="1" x14ac:dyDescent="0.3">
      <c r="A38" s="43">
        <v>1.6</v>
      </c>
      <c r="B38" s="63" t="s">
        <v>34</v>
      </c>
      <c r="C38" s="33"/>
      <c r="D38" s="44"/>
      <c r="E38" s="186"/>
      <c r="F38" s="45">
        <f>SUM(F36:F37)</f>
        <v>0</v>
      </c>
      <c r="G38" s="63" t="s">
        <v>35</v>
      </c>
      <c r="H38" s="43">
        <f>A38</f>
        <v>1.6</v>
      </c>
    </row>
    <row r="39" spans="1:8" ht="95.25" thickBot="1" x14ac:dyDescent="0.3">
      <c r="A39" s="47" t="s">
        <v>245</v>
      </c>
      <c r="B39" s="85" t="s">
        <v>183</v>
      </c>
      <c r="C39" s="24" t="s">
        <v>9</v>
      </c>
      <c r="D39" s="26">
        <v>8</v>
      </c>
      <c r="E39" s="152"/>
      <c r="F39" s="76">
        <f>E39*D39</f>
        <v>0</v>
      </c>
      <c r="G39" s="92" t="s">
        <v>184</v>
      </c>
      <c r="H39" s="47" t="str">
        <f t="shared" ref="H39:H42" si="7">A39</f>
        <v>1.6.1</v>
      </c>
    </row>
    <row r="40" spans="1:8" ht="79.5" thickBot="1" x14ac:dyDescent="0.3">
      <c r="A40" s="47" t="s">
        <v>246</v>
      </c>
      <c r="B40" s="85" t="s">
        <v>185</v>
      </c>
      <c r="C40" s="24" t="s">
        <v>9</v>
      </c>
      <c r="D40" s="26">
        <v>8</v>
      </c>
      <c r="E40" s="152"/>
      <c r="F40" s="76">
        <f t="shared" ref="F40:F43" si="8">E40*D40</f>
        <v>0</v>
      </c>
      <c r="G40" s="81" t="s">
        <v>186</v>
      </c>
      <c r="H40" s="47" t="str">
        <f t="shared" si="7"/>
        <v>1.6.2</v>
      </c>
    </row>
    <row r="41" spans="1:8" ht="79.5" thickBot="1" x14ac:dyDescent="0.3">
      <c r="A41" s="47" t="s">
        <v>247</v>
      </c>
      <c r="B41" s="85" t="s">
        <v>187</v>
      </c>
      <c r="C41" s="24" t="s">
        <v>9</v>
      </c>
      <c r="D41" s="26">
        <v>20</v>
      </c>
      <c r="E41" s="152"/>
      <c r="F41" s="76">
        <f t="shared" si="8"/>
        <v>0</v>
      </c>
      <c r="G41" s="92" t="s">
        <v>188</v>
      </c>
      <c r="H41" s="47" t="str">
        <f t="shared" si="7"/>
        <v>1.6.3</v>
      </c>
    </row>
    <row r="42" spans="1:8" ht="95.25" thickBot="1" x14ac:dyDescent="0.3">
      <c r="A42" s="47" t="s">
        <v>248</v>
      </c>
      <c r="B42" s="85" t="s">
        <v>129</v>
      </c>
      <c r="C42" s="24" t="s">
        <v>9</v>
      </c>
      <c r="D42" s="26">
        <v>1</v>
      </c>
      <c r="E42" s="152"/>
      <c r="F42" s="76">
        <f t="shared" si="8"/>
        <v>0</v>
      </c>
      <c r="G42" s="81" t="s">
        <v>112</v>
      </c>
      <c r="H42" s="47" t="str">
        <f t="shared" si="7"/>
        <v>1.6.4</v>
      </c>
    </row>
    <row r="43" spans="1:8" ht="324" customHeight="1" thickBot="1" x14ac:dyDescent="0.3">
      <c r="A43" s="77" t="s">
        <v>249</v>
      </c>
      <c r="B43" s="100" t="s">
        <v>262</v>
      </c>
      <c r="C43" s="24" t="s">
        <v>10</v>
      </c>
      <c r="D43" s="30">
        <v>1</v>
      </c>
      <c r="E43" s="139"/>
      <c r="F43" s="76">
        <f t="shared" si="8"/>
        <v>0</v>
      </c>
      <c r="G43" s="101" t="s">
        <v>263</v>
      </c>
      <c r="H43" s="47" t="s">
        <v>249</v>
      </c>
    </row>
    <row r="44" spans="1:8" ht="23.25" customHeight="1" thickBot="1" x14ac:dyDescent="0.3">
      <c r="A44" s="77"/>
      <c r="B44" s="175"/>
      <c r="C44" s="176"/>
      <c r="D44" s="176"/>
      <c r="E44" s="177"/>
      <c r="F44" s="76">
        <f>SUM(F39:F43)</f>
        <v>0</v>
      </c>
      <c r="G44" s="101"/>
      <c r="H44" s="47"/>
    </row>
    <row r="45" spans="1:8" ht="19.5" thickBot="1" x14ac:dyDescent="0.3">
      <c r="A45" s="132" t="s">
        <v>26</v>
      </c>
      <c r="B45" s="132"/>
      <c r="C45" s="132"/>
      <c r="D45" s="132"/>
      <c r="E45" s="132"/>
      <c r="F45" s="59">
        <f>F44+F38+F35+F24+F20+F12</f>
        <v>0</v>
      </c>
      <c r="G45" s="133" t="s">
        <v>25</v>
      </c>
      <c r="H45" s="133"/>
    </row>
  </sheetData>
  <sheetProtection algorithmName="SHA-512" hashValue="mHhaMR1JPOAV2vsfYvzClqaO7DTo/dttF78V1SL6mfta9mLQP4dpGCGUjEFW1aftpGR6u/B0UWrGOQra3e3esw==" saltValue="dqkpvMtrp3MOwJ108tpu2A==" spinCount="100000" sheet="1" objects="1" scenarios="1"/>
  <mergeCells count="11">
    <mergeCell ref="A45:E45"/>
    <mergeCell ref="G45:H45"/>
    <mergeCell ref="A4:E4"/>
    <mergeCell ref="F4:H4"/>
    <mergeCell ref="A1:E1"/>
    <mergeCell ref="F1:H1"/>
    <mergeCell ref="A2:E2"/>
    <mergeCell ref="F2:H2"/>
    <mergeCell ref="A3:E3"/>
    <mergeCell ref="F3:H3"/>
    <mergeCell ref="B44:E44"/>
  </mergeCells>
  <phoneticPr fontId="7" type="noConversion"/>
  <printOptions horizontalCentered="1" verticalCentered="1"/>
  <pageMargins left="0.7" right="0.7" top="0.75" bottom="0.75" header="0.3" footer="0.3"/>
  <pageSetup scale="50" fitToHeight="0" orientation="landscape" r:id="rId1"/>
  <headerFooter>
    <oddHeader>&amp;L&amp;G&amp;CName of project : Reducing Illness, Violence, 
and Abuse through Systematic Empowerment (RISE)&amp;R&amp;G</oddHeader>
    <oddFooter>Page &amp;P of &amp;N</oddFooter>
  </headerFooter>
  <rowBreaks count="3" manualBreakCount="3">
    <brk id="12" max="7" man="1"/>
    <brk id="24" max="7" man="1"/>
    <brk id="34" max="7"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4A22-435C-4EAE-9C9A-1E2B45C25824}">
  <sheetPr>
    <pageSetUpPr fitToPage="1"/>
  </sheetPr>
  <dimension ref="A1:P44"/>
  <sheetViews>
    <sheetView rightToLeft="1" topLeftCell="A35" zoomScale="53" zoomScaleNormal="53" zoomScaleSheetLayoutView="58" workbookViewId="0">
      <selection activeCell="E42" sqref="E8:E42"/>
    </sheetView>
  </sheetViews>
  <sheetFormatPr defaultColWidth="8.85546875" defaultRowHeight="15" x14ac:dyDescent="0.25"/>
  <cols>
    <col min="1" max="1" width="8.85546875" style="60"/>
    <col min="2" max="2" width="89.85546875" style="12" customWidth="1"/>
    <col min="3" max="3" width="8.85546875" style="67"/>
    <col min="4" max="4" width="12.28515625" style="67" customWidth="1"/>
    <col min="5" max="5" width="13" style="67" customWidth="1"/>
    <col min="6" max="6" width="16.28515625" style="67" customWidth="1"/>
    <col min="7" max="7" width="89.85546875" style="12" customWidth="1"/>
    <col min="8" max="8" width="8.85546875" style="60"/>
    <col min="9" max="16384" width="8.85546875" style="12"/>
  </cols>
  <sheetData>
    <row r="1" spans="1:16" s="61" customFormat="1" ht="16.5" thickBot="1" x14ac:dyDescent="0.3">
      <c r="A1" s="129" t="s">
        <v>68</v>
      </c>
      <c r="B1" s="130"/>
      <c r="C1" s="130"/>
      <c r="D1" s="130"/>
      <c r="E1" s="130"/>
      <c r="F1" s="131" t="s">
        <v>69</v>
      </c>
      <c r="G1" s="131"/>
      <c r="H1" s="131"/>
    </row>
    <row r="2" spans="1:16" s="61" customFormat="1" ht="16.5" thickBot="1" x14ac:dyDescent="0.3">
      <c r="A2" s="129" t="s">
        <v>63</v>
      </c>
      <c r="B2" s="130"/>
      <c r="C2" s="130"/>
      <c r="D2" s="130"/>
      <c r="E2" s="130"/>
      <c r="F2" s="131" t="s">
        <v>65</v>
      </c>
      <c r="G2" s="131"/>
      <c r="H2" s="131"/>
    </row>
    <row r="3" spans="1:16" s="61" customFormat="1" ht="52.9" customHeight="1" thickBot="1" x14ac:dyDescent="0.3">
      <c r="A3" s="129" t="s">
        <v>101</v>
      </c>
      <c r="B3" s="130"/>
      <c r="C3" s="130"/>
      <c r="D3" s="130"/>
      <c r="E3" s="130"/>
      <c r="F3" s="131" t="s">
        <v>208</v>
      </c>
      <c r="G3" s="131"/>
      <c r="H3" s="131"/>
    </row>
    <row r="4" spans="1:16" s="61" customFormat="1" ht="190.9" customHeight="1" thickBot="1" x14ac:dyDescent="0.3">
      <c r="A4" s="129" t="s">
        <v>269</v>
      </c>
      <c r="B4" s="130"/>
      <c r="C4" s="130"/>
      <c r="D4" s="130"/>
      <c r="E4" s="130"/>
      <c r="F4" s="131" t="s">
        <v>270</v>
      </c>
      <c r="G4" s="131"/>
      <c r="H4" s="131"/>
    </row>
    <row r="5" spans="1:16" ht="75.75" thickBot="1" x14ac:dyDescent="0.3">
      <c r="A5" s="9" t="s">
        <v>11</v>
      </c>
      <c r="B5" s="10" t="s">
        <v>12</v>
      </c>
      <c r="C5" s="11" t="s">
        <v>13</v>
      </c>
      <c r="D5" s="11" t="s">
        <v>14</v>
      </c>
      <c r="E5" s="11" t="s">
        <v>15</v>
      </c>
      <c r="F5" s="11" t="s">
        <v>16</v>
      </c>
      <c r="G5" s="10" t="s">
        <v>17</v>
      </c>
      <c r="H5" s="9" t="s">
        <v>18</v>
      </c>
    </row>
    <row r="6" spans="1:16" ht="19.5" thickBot="1" x14ac:dyDescent="0.3">
      <c r="A6" s="13">
        <v>1</v>
      </c>
      <c r="B6" s="14" t="s">
        <v>23</v>
      </c>
      <c r="C6" s="15"/>
      <c r="D6" s="15"/>
      <c r="E6" s="15"/>
      <c r="F6" s="16"/>
      <c r="G6" s="17" t="s">
        <v>22</v>
      </c>
      <c r="H6" s="13">
        <v>1</v>
      </c>
    </row>
    <row r="7" spans="1:16" ht="19.5" thickBot="1" x14ac:dyDescent="0.3">
      <c r="A7" s="13">
        <v>1.1000000000000001</v>
      </c>
      <c r="B7" s="19" t="s">
        <v>110</v>
      </c>
      <c r="C7" s="33"/>
      <c r="D7" s="34"/>
      <c r="E7" s="34"/>
      <c r="F7" s="35"/>
      <c r="G7" s="17" t="s">
        <v>111</v>
      </c>
      <c r="H7" s="13">
        <f t="shared" ref="H7:H13" si="0">A7</f>
        <v>1.1000000000000001</v>
      </c>
    </row>
    <row r="8" spans="1:16" ht="63.75" thickBot="1" x14ac:dyDescent="0.3">
      <c r="A8" s="22" t="s">
        <v>72</v>
      </c>
      <c r="B8" s="68" t="s">
        <v>24</v>
      </c>
      <c r="C8" s="24" t="s">
        <v>9</v>
      </c>
      <c r="D8" s="30">
        <v>8</v>
      </c>
      <c r="E8" s="139"/>
      <c r="F8" s="38">
        <f>E8*D8</f>
        <v>0</v>
      </c>
      <c r="G8" s="32" t="s">
        <v>21</v>
      </c>
      <c r="H8" s="22" t="str">
        <f t="shared" si="0"/>
        <v>1.1.1</v>
      </c>
    </row>
    <row r="9" spans="1:16" ht="205.5" thickBot="1" x14ac:dyDescent="0.3">
      <c r="A9" s="22" t="s">
        <v>73</v>
      </c>
      <c r="B9" s="29" t="s">
        <v>209</v>
      </c>
      <c r="C9" s="24" t="s">
        <v>0</v>
      </c>
      <c r="D9" s="25">
        <v>16.2</v>
      </c>
      <c r="E9" s="152"/>
      <c r="F9" s="38">
        <f t="shared" ref="F9:F13" si="1">E9*D9</f>
        <v>0</v>
      </c>
      <c r="G9" s="36" t="s">
        <v>210</v>
      </c>
      <c r="H9" s="22" t="str">
        <f t="shared" si="0"/>
        <v>1.1.2</v>
      </c>
      <c r="P9" s="12">
        <f>3.8*3.1</f>
        <v>11.78</v>
      </c>
    </row>
    <row r="10" spans="1:16" ht="205.5" thickBot="1" x14ac:dyDescent="0.3">
      <c r="A10" s="22" t="s">
        <v>74</v>
      </c>
      <c r="B10" s="29" t="s">
        <v>211</v>
      </c>
      <c r="C10" s="24" t="s">
        <v>0</v>
      </c>
      <c r="D10" s="25">
        <v>16.559999999999999</v>
      </c>
      <c r="E10" s="152"/>
      <c r="F10" s="38">
        <f t="shared" si="1"/>
        <v>0</v>
      </c>
      <c r="G10" s="36" t="s">
        <v>212</v>
      </c>
      <c r="H10" s="22" t="str">
        <f t="shared" si="0"/>
        <v>1.1.3</v>
      </c>
    </row>
    <row r="11" spans="1:16" ht="205.5" thickBot="1" x14ac:dyDescent="0.3">
      <c r="A11" s="22" t="s">
        <v>84</v>
      </c>
      <c r="B11" s="29" t="s">
        <v>213</v>
      </c>
      <c r="C11" s="24" t="s">
        <v>0</v>
      </c>
      <c r="D11" s="25">
        <v>5.4</v>
      </c>
      <c r="E11" s="152"/>
      <c r="F11" s="38">
        <f t="shared" si="1"/>
        <v>0</v>
      </c>
      <c r="G11" s="36" t="s">
        <v>214</v>
      </c>
      <c r="H11" s="22" t="str">
        <f t="shared" si="0"/>
        <v>1.1.4</v>
      </c>
    </row>
    <row r="12" spans="1:16" ht="83.45" customHeight="1" thickBot="1" x14ac:dyDescent="0.3">
      <c r="A12" s="22" t="s">
        <v>85</v>
      </c>
      <c r="B12" s="40" t="s">
        <v>215</v>
      </c>
      <c r="C12" s="24" t="s">
        <v>0</v>
      </c>
      <c r="D12" s="25">
        <v>1.6</v>
      </c>
      <c r="E12" s="152"/>
      <c r="F12" s="38">
        <f t="shared" si="1"/>
        <v>0</v>
      </c>
      <c r="G12" s="36" t="s">
        <v>216</v>
      </c>
      <c r="H12" s="22" t="str">
        <f t="shared" si="0"/>
        <v>1.1.5</v>
      </c>
    </row>
    <row r="13" spans="1:16" ht="111" thickBot="1" x14ac:dyDescent="0.3">
      <c r="A13" s="22" t="s">
        <v>102</v>
      </c>
      <c r="B13" s="46" t="s">
        <v>146</v>
      </c>
      <c r="C13" s="24" t="s">
        <v>0</v>
      </c>
      <c r="D13" s="25">
        <v>2</v>
      </c>
      <c r="E13" s="152"/>
      <c r="F13" s="38">
        <f t="shared" si="1"/>
        <v>0</v>
      </c>
      <c r="G13" s="32" t="s">
        <v>147</v>
      </c>
      <c r="H13" s="22" t="str">
        <f t="shared" si="0"/>
        <v>1.1.6</v>
      </c>
    </row>
    <row r="14" spans="1:16" ht="19.5" thickBot="1" x14ac:dyDescent="0.3">
      <c r="A14" s="13">
        <v>1.2</v>
      </c>
      <c r="B14" s="19" t="s">
        <v>1</v>
      </c>
      <c r="C14" s="33"/>
      <c r="D14" s="34"/>
      <c r="E14" s="184"/>
      <c r="F14" s="35">
        <f>SUM(F8:F13)</f>
        <v>0</v>
      </c>
      <c r="G14" s="17" t="s">
        <v>106</v>
      </c>
      <c r="H14" s="13">
        <f>A14</f>
        <v>1.2</v>
      </c>
    </row>
    <row r="15" spans="1:16" ht="95.25" thickBot="1" x14ac:dyDescent="0.3">
      <c r="A15" s="22" t="s">
        <v>75</v>
      </c>
      <c r="B15" s="40" t="s">
        <v>124</v>
      </c>
      <c r="C15" s="41" t="s">
        <v>9</v>
      </c>
      <c r="D15" s="42">
        <v>4</v>
      </c>
      <c r="E15" s="139"/>
      <c r="F15" s="38">
        <f>E15*D15</f>
        <v>0</v>
      </c>
      <c r="G15" s="32" t="s">
        <v>125</v>
      </c>
      <c r="H15" s="22" t="str">
        <f t="shared" ref="H15" si="2">A15</f>
        <v>1.2.1</v>
      </c>
    </row>
    <row r="16" spans="1:16" ht="19.5" thickBot="1" x14ac:dyDescent="0.3">
      <c r="A16" s="48">
        <v>2</v>
      </c>
      <c r="B16" s="14" t="s">
        <v>51</v>
      </c>
      <c r="C16" s="15"/>
      <c r="D16" s="15"/>
      <c r="E16" s="144"/>
      <c r="F16" s="49">
        <f>SUM(F15)</f>
        <v>0</v>
      </c>
      <c r="G16" s="17" t="s">
        <v>52</v>
      </c>
      <c r="H16" s="48">
        <f>A16</f>
        <v>2</v>
      </c>
    </row>
    <row r="17" spans="1:8" ht="19.5" thickBot="1" x14ac:dyDescent="0.3">
      <c r="A17" s="13">
        <v>2.1</v>
      </c>
      <c r="B17" s="50" t="s">
        <v>7</v>
      </c>
      <c r="C17" s="11"/>
      <c r="D17" s="51"/>
      <c r="E17" s="185"/>
      <c r="F17" s="49"/>
      <c r="G17" s="17" t="s">
        <v>8</v>
      </c>
      <c r="H17" s="13">
        <f>A17</f>
        <v>2.1</v>
      </c>
    </row>
    <row r="18" spans="1:8" ht="63.75" thickBot="1" x14ac:dyDescent="0.3">
      <c r="A18" s="52" t="s">
        <v>53</v>
      </c>
      <c r="B18" s="40" t="s">
        <v>130</v>
      </c>
      <c r="C18" s="41" t="s">
        <v>9</v>
      </c>
      <c r="D18" s="42">
        <v>4</v>
      </c>
      <c r="E18" s="139"/>
      <c r="F18" s="38">
        <f>E18*D18</f>
        <v>0</v>
      </c>
      <c r="G18" s="32" t="s">
        <v>131</v>
      </c>
      <c r="H18" s="52" t="str">
        <f>A18</f>
        <v>2.1.1</v>
      </c>
    </row>
    <row r="19" spans="1:8" ht="79.5" thickBot="1" x14ac:dyDescent="0.3">
      <c r="A19" s="52" t="s">
        <v>78</v>
      </c>
      <c r="B19" s="40" t="s">
        <v>132</v>
      </c>
      <c r="C19" s="41" t="s">
        <v>9</v>
      </c>
      <c r="D19" s="42">
        <v>4</v>
      </c>
      <c r="E19" s="139"/>
      <c r="F19" s="38">
        <f t="shared" ref="F19:F28" si="3">E19*D19</f>
        <v>0</v>
      </c>
      <c r="G19" s="32" t="s">
        <v>180</v>
      </c>
      <c r="H19" s="52" t="str">
        <f t="shared" ref="H19:H28" si="4">A19</f>
        <v>2.1.2</v>
      </c>
    </row>
    <row r="20" spans="1:8" ht="48" thickBot="1" x14ac:dyDescent="0.3">
      <c r="A20" s="52" t="s">
        <v>54</v>
      </c>
      <c r="B20" s="40" t="s">
        <v>133</v>
      </c>
      <c r="C20" s="24" t="s">
        <v>9</v>
      </c>
      <c r="D20" s="30">
        <v>7</v>
      </c>
      <c r="E20" s="138"/>
      <c r="F20" s="38">
        <f t="shared" si="3"/>
        <v>0</v>
      </c>
      <c r="G20" s="32" t="s">
        <v>134</v>
      </c>
      <c r="H20" s="52" t="str">
        <f t="shared" si="4"/>
        <v>2.1.3</v>
      </c>
    </row>
    <row r="21" spans="1:8" ht="79.5" thickBot="1" x14ac:dyDescent="0.3">
      <c r="A21" s="52" t="s">
        <v>93</v>
      </c>
      <c r="B21" s="74" t="s">
        <v>181</v>
      </c>
      <c r="C21" s="24" t="s">
        <v>9</v>
      </c>
      <c r="D21" s="30">
        <v>2</v>
      </c>
      <c r="E21" s="139"/>
      <c r="F21" s="38">
        <f t="shared" si="3"/>
        <v>0</v>
      </c>
      <c r="G21" s="32" t="s">
        <v>182</v>
      </c>
      <c r="H21" s="52" t="str">
        <f t="shared" si="4"/>
        <v>2.1.4</v>
      </c>
    </row>
    <row r="22" spans="1:8" ht="48" thickBot="1" x14ac:dyDescent="0.3">
      <c r="A22" s="52" t="s">
        <v>94</v>
      </c>
      <c r="B22" s="29" t="s">
        <v>135</v>
      </c>
      <c r="C22" s="24" t="s">
        <v>9</v>
      </c>
      <c r="D22" s="30">
        <v>3</v>
      </c>
      <c r="E22" s="138"/>
      <c r="F22" s="38">
        <f t="shared" si="3"/>
        <v>0</v>
      </c>
      <c r="G22" s="31" t="s">
        <v>136</v>
      </c>
      <c r="H22" s="53" t="str">
        <f t="shared" si="4"/>
        <v>2.1.5</v>
      </c>
    </row>
    <row r="23" spans="1:8" ht="79.5" thickBot="1" x14ac:dyDescent="0.3">
      <c r="A23" s="52" t="s">
        <v>95</v>
      </c>
      <c r="B23" s="1" t="s">
        <v>268</v>
      </c>
      <c r="C23" s="24" t="s">
        <v>9</v>
      </c>
      <c r="D23" s="30">
        <v>2</v>
      </c>
      <c r="E23" s="139"/>
      <c r="F23" s="38">
        <f t="shared" si="3"/>
        <v>0</v>
      </c>
      <c r="G23" s="32" t="s">
        <v>137</v>
      </c>
      <c r="H23" s="53" t="str">
        <f t="shared" si="4"/>
        <v>2.1.6</v>
      </c>
    </row>
    <row r="24" spans="1:8" ht="174" thickBot="1" x14ac:dyDescent="0.3">
      <c r="A24" s="52" t="s">
        <v>96</v>
      </c>
      <c r="B24" s="29" t="s">
        <v>217</v>
      </c>
      <c r="C24" s="24" t="s">
        <v>9</v>
      </c>
      <c r="D24" s="30">
        <v>1</v>
      </c>
      <c r="E24" s="138"/>
      <c r="F24" s="38">
        <f t="shared" si="3"/>
        <v>0</v>
      </c>
      <c r="G24" s="54" t="s">
        <v>218</v>
      </c>
      <c r="H24" s="53" t="str">
        <f t="shared" si="4"/>
        <v>2.1.7</v>
      </c>
    </row>
    <row r="25" spans="1:8" ht="63.75" thickBot="1" x14ac:dyDescent="0.3">
      <c r="A25" s="52" t="s">
        <v>97</v>
      </c>
      <c r="B25" s="46" t="s">
        <v>266</v>
      </c>
      <c r="C25" s="24" t="s">
        <v>9</v>
      </c>
      <c r="D25" s="30">
        <v>1</v>
      </c>
      <c r="E25" s="139"/>
      <c r="F25" s="38">
        <f t="shared" si="3"/>
        <v>0</v>
      </c>
      <c r="G25" s="32" t="s">
        <v>267</v>
      </c>
      <c r="H25" s="53" t="str">
        <f t="shared" si="4"/>
        <v>2.1.8</v>
      </c>
    </row>
    <row r="26" spans="1:8" ht="95.25" thickBot="1" x14ac:dyDescent="0.3">
      <c r="A26" s="52" t="s">
        <v>107</v>
      </c>
      <c r="B26" s="102" t="s">
        <v>219</v>
      </c>
      <c r="C26" s="24" t="s">
        <v>36</v>
      </c>
      <c r="D26" s="30">
        <v>20</v>
      </c>
      <c r="E26" s="138"/>
      <c r="F26" s="38">
        <f t="shared" si="3"/>
        <v>0</v>
      </c>
      <c r="G26" s="103" t="s">
        <v>265</v>
      </c>
      <c r="H26" s="53" t="str">
        <f t="shared" si="4"/>
        <v>2.1.9</v>
      </c>
    </row>
    <row r="27" spans="1:8" ht="111" thickBot="1" x14ac:dyDescent="0.3">
      <c r="A27" s="52" t="s">
        <v>108</v>
      </c>
      <c r="B27" s="40" t="s">
        <v>220</v>
      </c>
      <c r="C27" s="24" t="s">
        <v>9</v>
      </c>
      <c r="D27" s="30">
        <v>2</v>
      </c>
      <c r="E27" s="138"/>
      <c r="F27" s="38">
        <f t="shared" si="3"/>
        <v>0</v>
      </c>
      <c r="G27" s="32" t="s">
        <v>221</v>
      </c>
      <c r="H27" s="53" t="str">
        <f t="shared" si="4"/>
        <v>2.1.10</v>
      </c>
    </row>
    <row r="28" spans="1:8" ht="158.25" thickBot="1" x14ac:dyDescent="0.3">
      <c r="A28" s="52" t="s">
        <v>109</v>
      </c>
      <c r="B28" s="29" t="s">
        <v>222</v>
      </c>
      <c r="C28" s="24" t="s">
        <v>10</v>
      </c>
      <c r="D28" s="30">
        <v>1</v>
      </c>
      <c r="E28" s="138"/>
      <c r="F28" s="38">
        <f t="shared" si="3"/>
        <v>0</v>
      </c>
      <c r="G28" s="32" t="s">
        <v>264</v>
      </c>
      <c r="H28" s="53" t="str">
        <f t="shared" si="4"/>
        <v>2.1.11</v>
      </c>
    </row>
    <row r="29" spans="1:8" ht="19.5" thickBot="1" x14ac:dyDescent="0.3">
      <c r="A29" s="13">
        <v>2.2000000000000002</v>
      </c>
      <c r="B29" s="19" t="s">
        <v>1</v>
      </c>
      <c r="C29" s="33"/>
      <c r="D29" s="34"/>
      <c r="E29" s="184"/>
      <c r="F29" s="35">
        <f>SUM(F18:F28)</f>
        <v>0</v>
      </c>
      <c r="G29" s="17" t="s">
        <v>106</v>
      </c>
      <c r="H29" s="13">
        <f>A29</f>
        <v>2.2000000000000002</v>
      </c>
    </row>
    <row r="30" spans="1:8" ht="79.5" thickBot="1" x14ac:dyDescent="0.3">
      <c r="A30" s="22" t="s">
        <v>55</v>
      </c>
      <c r="B30" s="62" t="s">
        <v>141</v>
      </c>
      <c r="C30" s="24" t="s">
        <v>0</v>
      </c>
      <c r="D30" s="30">
        <v>75</v>
      </c>
      <c r="E30" s="139"/>
      <c r="F30" s="38">
        <f>E30*D30</f>
        <v>0</v>
      </c>
      <c r="G30" s="39" t="s">
        <v>142</v>
      </c>
      <c r="H30" s="22" t="str">
        <f>A30</f>
        <v>2.2.1</v>
      </c>
    </row>
    <row r="31" spans="1:8" ht="63.75" thickBot="1" x14ac:dyDescent="0.3">
      <c r="A31" s="22" t="s">
        <v>56</v>
      </c>
      <c r="B31" s="55" t="s">
        <v>143</v>
      </c>
      <c r="C31" s="56" t="s">
        <v>0</v>
      </c>
      <c r="D31" s="57">
        <v>16</v>
      </c>
      <c r="E31" s="148"/>
      <c r="F31" s="38">
        <f>E31*D31</f>
        <v>0</v>
      </c>
      <c r="G31" s="58" t="s">
        <v>144</v>
      </c>
      <c r="H31" s="22" t="str">
        <f>A31</f>
        <v>2.2.2</v>
      </c>
    </row>
    <row r="32" spans="1:8" ht="19.5" thickBot="1" x14ac:dyDescent="0.3">
      <c r="A32" s="43">
        <v>2.2999999999999998</v>
      </c>
      <c r="B32" s="19" t="s">
        <v>37</v>
      </c>
      <c r="C32" s="33"/>
      <c r="D32" s="44"/>
      <c r="E32" s="186"/>
      <c r="F32" s="45">
        <f>SUM(F30:F31)</f>
        <v>0</v>
      </c>
      <c r="G32" s="17" t="s">
        <v>38</v>
      </c>
      <c r="H32" s="43">
        <f>A32</f>
        <v>2.2999999999999998</v>
      </c>
    </row>
    <row r="33" spans="1:8" ht="79.5" thickBot="1" x14ac:dyDescent="0.3">
      <c r="A33" s="22" t="s">
        <v>79</v>
      </c>
      <c r="B33" s="46" t="s">
        <v>223</v>
      </c>
      <c r="C33" s="24" t="s">
        <v>0</v>
      </c>
      <c r="D33" s="30">
        <v>25</v>
      </c>
      <c r="E33" s="139"/>
      <c r="F33" s="38">
        <f>E33*D33</f>
        <v>0</v>
      </c>
      <c r="G33" s="28" t="s">
        <v>224</v>
      </c>
      <c r="H33" s="22" t="str">
        <f>A33</f>
        <v>2.3.1</v>
      </c>
    </row>
    <row r="34" spans="1:8" ht="189.75" thickBot="1" x14ac:dyDescent="0.3">
      <c r="A34" s="22" t="s">
        <v>80</v>
      </c>
      <c r="B34" s="37" t="s">
        <v>225</v>
      </c>
      <c r="C34" s="24" t="s">
        <v>9</v>
      </c>
      <c r="D34" s="30">
        <v>2</v>
      </c>
      <c r="E34" s="138"/>
      <c r="F34" s="38">
        <f t="shared" ref="F34:F36" si="5">E34*D34</f>
        <v>0</v>
      </c>
      <c r="G34" s="104" t="s">
        <v>226</v>
      </c>
      <c r="H34" s="22" t="str">
        <f t="shared" ref="H34:H36" si="6">A34</f>
        <v>2.3.2</v>
      </c>
    </row>
    <row r="35" spans="1:8" ht="79.5" thickBot="1" x14ac:dyDescent="0.3">
      <c r="A35" s="22" t="s">
        <v>81</v>
      </c>
      <c r="B35" s="40" t="s">
        <v>127</v>
      </c>
      <c r="C35" s="24" t="s">
        <v>0</v>
      </c>
      <c r="D35" s="25">
        <v>4.8</v>
      </c>
      <c r="E35" s="152"/>
      <c r="F35" s="38">
        <f t="shared" si="5"/>
        <v>0</v>
      </c>
      <c r="G35" s="36" t="s">
        <v>128</v>
      </c>
      <c r="H35" s="22" t="str">
        <f t="shared" si="6"/>
        <v>2.3.3</v>
      </c>
    </row>
    <row r="36" spans="1:8" ht="79.5" thickBot="1" x14ac:dyDescent="0.3">
      <c r="A36" s="22" t="s">
        <v>82</v>
      </c>
      <c r="B36" s="40" t="s">
        <v>227</v>
      </c>
      <c r="C36" s="24" t="s">
        <v>0</v>
      </c>
      <c r="D36" s="25">
        <v>4</v>
      </c>
      <c r="E36" s="152"/>
      <c r="F36" s="38">
        <f t="shared" si="5"/>
        <v>0</v>
      </c>
      <c r="G36" s="36" t="s">
        <v>228</v>
      </c>
      <c r="H36" s="22" t="str">
        <f t="shared" si="6"/>
        <v>2.3.4</v>
      </c>
    </row>
    <row r="37" spans="1:8" ht="19.5" thickBot="1" x14ac:dyDescent="0.3">
      <c r="A37" s="43">
        <v>3</v>
      </c>
      <c r="B37" s="19" t="s">
        <v>34</v>
      </c>
      <c r="C37" s="33"/>
      <c r="D37" s="44"/>
      <c r="E37" s="186"/>
      <c r="F37" s="45">
        <f>SUM(F33:F36)</f>
        <v>0</v>
      </c>
      <c r="G37" s="17" t="s">
        <v>35</v>
      </c>
      <c r="H37" s="43">
        <f>A37</f>
        <v>3</v>
      </c>
    </row>
    <row r="38" spans="1:8" ht="79.5" thickBot="1" x14ac:dyDescent="0.3">
      <c r="A38" s="47">
        <v>3.1</v>
      </c>
      <c r="B38" s="46" t="s">
        <v>183</v>
      </c>
      <c r="C38" s="24" t="s">
        <v>9</v>
      </c>
      <c r="D38" s="26">
        <v>6</v>
      </c>
      <c r="E38" s="152"/>
      <c r="F38" s="76">
        <f>E38*D38</f>
        <v>0</v>
      </c>
      <c r="G38" s="31" t="s">
        <v>184</v>
      </c>
      <c r="H38" s="47">
        <f t="shared" ref="H38:H41" si="7">A38</f>
        <v>3.1</v>
      </c>
    </row>
    <row r="39" spans="1:8" ht="79.5" thickBot="1" x14ac:dyDescent="0.3">
      <c r="A39" s="47">
        <v>3.2</v>
      </c>
      <c r="B39" s="46" t="s">
        <v>229</v>
      </c>
      <c r="C39" s="24" t="s">
        <v>9</v>
      </c>
      <c r="D39" s="26">
        <v>2</v>
      </c>
      <c r="E39" s="152"/>
      <c r="F39" s="76">
        <f t="shared" ref="F39:F42" si="8">E39*D39</f>
        <v>0</v>
      </c>
      <c r="G39" s="31" t="s">
        <v>230</v>
      </c>
      <c r="H39" s="47">
        <f t="shared" si="7"/>
        <v>3.2</v>
      </c>
    </row>
    <row r="40" spans="1:8" ht="95.25" thickBot="1" x14ac:dyDescent="0.3">
      <c r="A40" s="47">
        <v>3.3</v>
      </c>
      <c r="B40" s="46" t="s">
        <v>231</v>
      </c>
      <c r="C40" s="24" t="s">
        <v>9</v>
      </c>
      <c r="D40" s="26">
        <v>17</v>
      </c>
      <c r="E40" s="152"/>
      <c r="F40" s="76">
        <f t="shared" si="8"/>
        <v>0</v>
      </c>
      <c r="G40" s="31" t="s">
        <v>188</v>
      </c>
      <c r="H40" s="47">
        <f t="shared" si="7"/>
        <v>3.3</v>
      </c>
    </row>
    <row r="41" spans="1:8" ht="95.25" thickBot="1" x14ac:dyDescent="0.3">
      <c r="A41" s="47">
        <v>3.4</v>
      </c>
      <c r="B41" s="46" t="s">
        <v>129</v>
      </c>
      <c r="C41" s="24" t="s">
        <v>9</v>
      </c>
      <c r="D41" s="26">
        <v>1</v>
      </c>
      <c r="E41" s="152"/>
      <c r="F41" s="76">
        <f t="shared" si="8"/>
        <v>0</v>
      </c>
      <c r="G41" s="28" t="s">
        <v>112</v>
      </c>
      <c r="H41" s="47">
        <f t="shared" si="7"/>
        <v>3.4</v>
      </c>
    </row>
    <row r="42" spans="1:8" ht="315.75" thickBot="1" x14ac:dyDescent="0.3">
      <c r="A42" s="77">
        <v>3.5</v>
      </c>
      <c r="B42" s="100" t="s">
        <v>262</v>
      </c>
      <c r="C42" s="24" t="s">
        <v>10</v>
      </c>
      <c r="D42" s="30">
        <v>1</v>
      </c>
      <c r="E42" s="139"/>
      <c r="F42" s="76">
        <f t="shared" si="8"/>
        <v>0</v>
      </c>
      <c r="G42" s="101" t="s">
        <v>263</v>
      </c>
      <c r="H42" s="47">
        <v>3.5</v>
      </c>
    </row>
    <row r="43" spans="1:8" ht="16.5" thickBot="1" x14ac:dyDescent="0.3">
      <c r="A43" s="77"/>
      <c r="B43" s="175"/>
      <c r="C43" s="176"/>
      <c r="D43" s="176"/>
      <c r="E43" s="177"/>
      <c r="F43" s="76">
        <f>SUM(F38:F42)</f>
        <v>0</v>
      </c>
      <c r="G43" s="101"/>
      <c r="H43" s="47"/>
    </row>
    <row r="44" spans="1:8" ht="19.5" thickBot="1" x14ac:dyDescent="0.3">
      <c r="A44" s="127" t="s">
        <v>26</v>
      </c>
      <c r="B44" s="127"/>
      <c r="C44" s="127"/>
      <c r="D44" s="127"/>
      <c r="E44" s="127"/>
      <c r="F44" s="59">
        <f>F43+F37+F32+F29+F16+F14</f>
        <v>0</v>
      </c>
      <c r="G44" s="128" t="s">
        <v>25</v>
      </c>
      <c r="H44" s="128"/>
    </row>
  </sheetData>
  <sheetProtection algorithmName="SHA-512" hashValue="VUrLKBaT1vvYFAwnHZuDj5wBCd0ffz0q+1heyFMeWeMTm4yifE42cCPxfxyd5PgDdaWr+MM9h2nDMDIcOYjB0Q==" saltValue="zbgWVrTK6vf1zZox39J96g==" spinCount="100000" sheet="1" objects="1" scenarios="1"/>
  <mergeCells count="11">
    <mergeCell ref="A44:E44"/>
    <mergeCell ref="G44:H44"/>
    <mergeCell ref="A4:E4"/>
    <mergeCell ref="F4:H4"/>
    <mergeCell ref="A1:E1"/>
    <mergeCell ref="F1:H1"/>
    <mergeCell ref="A2:E2"/>
    <mergeCell ref="F2:H2"/>
    <mergeCell ref="A3:E3"/>
    <mergeCell ref="F3:H3"/>
    <mergeCell ref="B43:E43"/>
  </mergeCells>
  <phoneticPr fontId="7" type="noConversion"/>
  <pageMargins left="0.7" right="0.7" top="0.75" bottom="0.75" header="0.3" footer="0.3"/>
  <pageSetup scale="49" fitToHeight="0" orientation="landscape" r:id="rId1"/>
  <headerFooter>
    <oddHeader>&amp;L&amp;G&amp;CName of project : Reducing Illness, Violence, 
and Abuse through Systematic Empowerment (RISE)&amp;R&amp;G</oddHeader>
    <oddFooter>Page &amp;P of &amp;N</oddFooter>
  </headerFooter>
  <rowBreaks count="3" manualBreakCount="3">
    <brk id="9" max="7" man="1"/>
    <brk id="13" max="7" man="1"/>
    <brk id="23" max="7" man="1"/>
  </rowBreaks>
  <colBreaks count="1" manualBreakCount="1">
    <brk id="8" max="43"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Summary</vt:lpstr>
      <vt:lpstr>Al Mioh</vt:lpstr>
      <vt:lpstr>Al Hashoos</vt:lpstr>
      <vt:lpstr>Yarams</vt:lpstr>
      <vt:lpstr>Ahwar</vt:lpstr>
      <vt:lpstr>Ahwar!Print_Area</vt:lpstr>
      <vt:lpstr>'Al Hashoos'!Print_Area</vt:lpstr>
      <vt:lpstr>'Al Mioh'!Print_Area</vt:lpstr>
      <vt:lpstr>Summary!Print_Area</vt:lpstr>
      <vt:lpstr>Yarams!Print_Area</vt:lpstr>
      <vt:lpstr>Ahwar!Print_Titles</vt:lpstr>
      <vt:lpstr>'Al Hashoos'!Print_Titles</vt:lpstr>
      <vt:lpstr>'Al Mioh'!Print_Titles</vt:lpstr>
      <vt:lpstr>Yarams!Print_Titles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Waed</dc:creator>
  <cp:lastModifiedBy>Mohammed Alkaf</cp:lastModifiedBy>
  <cp:lastPrinted>2024-07-06T21:27:10Z</cp:lastPrinted>
  <dcterms:created xsi:type="dcterms:W3CDTF">2015-06-05T18:17:20Z</dcterms:created>
  <dcterms:modified xsi:type="dcterms:W3CDTF">2024-08-17T20:10:18Z</dcterms:modified>
</cp:coreProperties>
</file>