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1"/>
  <workbookPr/>
  <mc:AlternateContent xmlns:mc="http://schemas.openxmlformats.org/markup-compatibility/2006">
    <mc:Choice Requires="x15">
      <x15ac:absPath xmlns:x15ac="http://schemas.microsoft.com/office/spreadsheetml/2010/11/ac" url="C:\Users\Mohammed\Desktop\IRC RISE\Procurment\Rehabilitation of HFs FMF ADE 2024 100981\Final to be published\"/>
    </mc:Choice>
  </mc:AlternateContent>
  <xr:revisionPtr revIDLastSave="0" documentId="8_{4B181C1E-133B-4848-8163-6FF6C503B0DA}" xr6:coauthVersionLast="47" xr6:coauthVersionMax="47" xr10:uidLastSave="{00000000-0000-0000-0000-000000000000}"/>
  <bookViews>
    <workbookView xWindow="-120" yWindow="-120" windowWidth="29040" windowHeight="15840" xr2:uid="{00000000-000D-0000-FFFF-FFFF00000000}"/>
  </bookViews>
  <sheets>
    <sheet name="Summary" sheetId="7" r:id="rId1"/>
    <sheet name="Al-qard" sheetId="1" r:id="rId2"/>
    <sheet name="كريف الرهوة" sheetId="2" r:id="rId3"/>
    <sheet name="المعلامة" sheetId="3" r:id="rId4"/>
    <sheet name="الازارق" sheetId="5" r:id="rId5"/>
  </sheets>
  <definedNames>
    <definedName name="_xlnm.Print_Area" localSheetId="0">Summary!$A$1:$I$16</definedName>
    <definedName name="_xlnm.Print_Area" localSheetId="4">الازارق!$A$1:$H$37</definedName>
    <definedName name="_xlnm.Print_Area" localSheetId="3">المعلامة!$A$1:$H$40</definedName>
    <definedName name="_xlnm.Print_Area" localSheetId="2">'كريف الرهوة'!$A$1:$H$47</definedName>
    <definedName name="_xlnm.Print_Titles" localSheetId="1">'Al-qard'!$5:$5</definedName>
    <definedName name="_xlnm.Print_Titles" localSheetId="4">الازارق!$5:$5</definedName>
    <definedName name="_xlnm.Print_Titles" localSheetId="3">المعلامة!$5:$5</definedName>
    <definedName name="_xlnm.Print_Titles" localSheetId="2">'كريف الرهوة'!$5:$5</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7" l="1"/>
  <c r="G11" i="7"/>
  <c r="G10" i="7"/>
  <c r="F37" i="5"/>
  <c r="F36" i="5"/>
  <c r="F33" i="5"/>
  <c r="F34" i="5"/>
  <c r="F35" i="5"/>
  <c r="F32" i="5"/>
  <c r="F29" i="5"/>
  <c r="F30" i="5"/>
  <c r="F28" i="5"/>
  <c r="F31" i="5" s="1"/>
  <c r="F26" i="5"/>
  <c r="F27" i="5" s="1"/>
  <c r="F25" i="5"/>
  <c r="F14" i="5"/>
  <c r="F15" i="5"/>
  <c r="F16" i="5"/>
  <c r="F17" i="5"/>
  <c r="F18" i="5"/>
  <c r="F19" i="5"/>
  <c r="F20" i="5"/>
  <c r="F21" i="5"/>
  <c r="F22" i="5"/>
  <c r="F23" i="5"/>
  <c r="F13" i="5"/>
  <c r="F24" i="5" s="1"/>
  <c r="F9" i="5"/>
  <c r="F11" i="5" s="1"/>
  <c r="F10" i="5"/>
  <c r="F8" i="5"/>
  <c r="F40" i="3"/>
  <c r="F39" i="3"/>
  <c r="F35" i="3"/>
  <c r="F36" i="3"/>
  <c r="F37" i="3"/>
  <c r="F38" i="3"/>
  <c r="F34" i="3"/>
  <c r="F33" i="3"/>
  <c r="F32" i="3"/>
  <c r="F31" i="3"/>
  <c r="F30" i="3"/>
  <c r="F29" i="3"/>
  <c r="F28" i="3"/>
  <c r="F27" i="3"/>
  <c r="F26" i="3"/>
  <c r="F25" i="3"/>
  <c r="F23" i="3"/>
  <c r="F14" i="3"/>
  <c r="F15" i="3"/>
  <c r="F16" i="3"/>
  <c r="F17" i="3"/>
  <c r="F18" i="3"/>
  <c r="F19" i="3"/>
  <c r="F20" i="3"/>
  <c r="F21" i="3"/>
  <c r="F22" i="3"/>
  <c r="F13" i="3"/>
  <c r="F11" i="3"/>
  <c r="F47" i="2"/>
  <c r="F9" i="3"/>
  <c r="F10" i="3"/>
  <c r="F8" i="3"/>
  <c r="F46" i="2"/>
  <c r="F42" i="2"/>
  <c r="F43" i="2"/>
  <c r="F44" i="2"/>
  <c r="F45" i="2"/>
  <c r="F41" i="2"/>
  <c r="F38" i="2"/>
  <c r="F39" i="2"/>
  <c r="F37" i="2"/>
  <c r="F40" i="2" s="1"/>
  <c r="F35" i="2"/>
  <c r="F34" i="2"/>
  <c r="F36" i="2" s="1"/>
  <c r="F22" i="2"/>
  <c r="F23" i="2"/>
  <c r="F24" i="2"/>
  <c r="F25" i="2"/>
  <c r="F26" i="2"/>
  <c r="F27" i="2"/>
  <c r="F28" i="2"/>
  <c r="F29" i="2"/>
  <c r="F30" i="2"/>
  <c r="F31" i="2"/>
  <c r="F32" i="2"/>
  <c r="F21" i="2"/>
  <c r="F33" i="2" s="1"/>
  <c r="F19" i="2"/>
  <c r="F17" i="2"/>
  <c r="F18" i="2"/>
  <c r="F16" i="2"/>
  <c r="F12" i="2"/>
  <c r="F13" i="2"/>
  <c r="F14" i="2"/>
  <c r="F11" i="2"/>
  <c r="F15" i="2" s="1"/>
  <c r="F9" i="2"/>
  <c r="F8" i="2"/>
  <c r="F10" i="2" s="1"/>
  <c r="F16" i="1"/>
  <c r="F15" i="1"/>
  <c r="F12" i="1"/>
  <c r="F13" i="1"/>
  <c r="F11" i="1"/>
  <c r="F14" i="1" s="1"/>
  <c r="F9" i="1"/>
  <c r="F8" i="1"/>
  <c r="H44" i="2"/>
  <c r="F10" i="1" l="1"/>
  <c r="F17" i="1" s="1"/>
  <c r="G9" i="7" s="1"/>
  <c r="G13" i="7" s="1"/>
  <c r="H34" i="5"/>
  <c r="H37" i="3" l="1"/>
  <c r="H11" i="1"/>
  <c r="H12" i="1"/>
  <c r="H13" i="1"/>
  <c r="H9" i="2"/>
  <c r="H14" i="2"/>
  <c r="H17" i="2"/>
  <c r="H18" i="2"/>
  <c r="H16" i="2"/>
  <c r="H15" i="2"/>
  <c r="H19" i="2"/>
  <c r="H26" i="2"/>
  <c r="H27" i="2"/>
  <c r="H28" i="2"/>
  <c r="H29" i="2"/>
  <c r="H30" i="2"/>
  <c r="H31" i="2"/>
  <c r="H32" i="2"/>
  <c r="H35" i="2"/>
  <c r="H34" i="2"/>
  <c r="H33" i="2"/>
  <c r="H38" i="2"/>
  <c r="H39" i="2"/>
  <c r="H37" i="2"/>
  <c r="H43" i="2"/>
  <c r="H8" i="3"/>
  <c r="H9" i="3"/>
  <c r="H10" i="3"/>
  <c r="H11" i="3"/>
  <c r="H12" i="3"/>
  <c r="H13" i="3"/>
  <c r="H14" i="3"/>
  <c r="H15" i="3"/>
  <c r="H16" i="3"/>
  <c r="H17" i="3"/>
  <c r="H18" i="3"/>
  <c r="H19" i="3"/>
  <c r="H20" i="3"/>
  <c r="H21" i="3"/>
  <c r="H22" i="3"/>
  <c r="H23" i="3"/>
  <c r="H25" i="3"/>
  <c r="H26" i="3"/>
  <c r="H29" i="3"/>
  <c r="H28" i="3"/>
  <c r="H27" i="3"/>
  <c r="H31" i="3"/>
  <c r="H32" i="3"/>
  <c r="H36" i="3"/>
  <c r="H33" i="5"/>
  <c r="H29" i="5"/>
  <c r="H30" i="5"/>
  <c r="H28" i="5"/>
  <c r="H26" i="5"/>
  <c r="H25" i="5"/>
  <c r="H24" i="5"/>
  <c r="H18" i="5"/>
  <c r="H19" i="5"/>
  <c r="H20" i="5"/>
  <c r="H21" i="5"/>
  <c r="H22" i="5"/>
  <c r="H23" i="5"/>
  <c r="H9" i="5" l="1"/>
  <c r="H10" i="5"/>
  <c r="H32" i="5" l="1"/>
  <c r="H31" i="5"/>
  <c r="H27" i="5"/>
  <c r="H17" i="5"/>
  <c r="H16" i="5"/>
  <c r="H15" i="5"/>
  <c r="H14" i="5"/>
  <c r="H13" i="5"/>
  <c r="H12" i="5"/>
  <c r="H8" i="5"/>
  <c r="H7" i="5"/>
  <c r="H35" i="3"/>
  <c r="H34" i="3"/>
  <c r="H33" i="3"/>
  <c r="H30" i="3"/>
  <c r="P9" i="3"/>
  <c r="H7" i="3"/>
  <c r="H36" i="2" l="1"/>
  <c r="P14" i="2"/>
  <c r="H20" i="2"/>
  <c r="H42" i="2" l="1"/>
  <c r="H41" i="2"/>
  <c r="H40" i="2"/>
  <c r="H25" i="2"/>
  <c r="H24" i="2"/>
  <c r="H23" i="2"/>
  <c r="H22" i="2"/>
  <c r="H21" i="2"/>
  <c r="H13" i="2"/>
  <c r="H12" i="2"/>
  <c r="H11" i="2"/>
  <c r="H10" i="2"/>
  <c r="H8" i="2"/>
  <c r="H7" i="2"/>
  <c r="H15" i="1" l="1"/>
  <c r="H14" i="1"/>
  <c r="H10" i="1" l="1"/>
  <c r="H8" i="1" l="1"/>
  <c r="H9"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tc={70C638F4-4CD3-44FF-A226-DFE033A9795D}</author>
  </authors>
  <commentList>
    <comment ref="B12" authorId="0" shapeId="0" xr:uid="{70C638F4-4CD3-44FF-A226-DFE033A9795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هل يوجد احتياج لإضافة غرف محابس أكثر لإن المسافة طويلة؟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tc={56EA780C-F905-4C22-9773-4D4F516AAEF8}</author>
  </authors>
  <commentList>
    <comment ref="B9" authorId="0" shapeId="0" xr:uid="{56EA780C-F905-4C22-9773-4D4F516AAEF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لماذا لم يتم إضافة اسياخ حديد التسليح لمعالجة الشقوق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tc={9732D502-134D-4386-B6FC-CD0C5E9FF43A}</author>
  </authors>
  <commentList>
    <comment ref="B16" authorId="0" shapeId="0" xr:uid="{9732D502-134D-4386-B6FC-CD0C5E9FF43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التأكد من تغيير نوع الكرسي</t>
        </r>
      </text>
    </comment>
  </commentList>
</comments>
</file>

<file path=xl/sharedStrings.xml><?xml version="1.0" encoding="utf-8"?>
<sst xmlns="http://schemas.openxmlformats.org/spreadsheetml/2006/main" count="463" uniqueCount="196">
  <si>
    <t>m²
م.مربع</t>
  </si>
  <si>
    <t>اعمال البلاط:</t>
  </si>
  <si>
    <t>m.l.
م. طولي</t>
  </si>
  <si>
    <t>اعمال التشطيب</t>
  </si>
  <si>
    <t>Finishing Works</t>
  </si>
  <si>
    <t>أعمال الأبواب و النوافذ</t>
  </si>
  <si>
    <t>Doors and windows</t>
  </si>
  <si>
    <t>الاعمال الصحية:</t>
  </si>
  <si>
    <t>Sanitary Work:</t>
  </si>
  <si>
    <t>pcs.
عدد</t>
  </si>
  <si>
    <t>L.S.
مقطوعية</t>
  </si>
  <si>
    <t>رقم البند
#</t>
  </si>
  <si>
    <t xml:space="preserve"> وصف البند</t>
  </si>
  <si>
    <t>الوحدة
Unit</t>
  </si>
  <si>
    <t>الكمية
Quantity</t>
  </si>
  <si>
    <t>سعر الوحدة 
Unit Price USD</t>
  </si>
  <si>
    <t>الإجمالي  
Total Price USD</t>
  </si>
  <si>
    <t>Item Description</t>
  </si>
  <si>
    <t>Sr.No.</t>
  </si>
  <si>
    <t>Supply and installation of office induction panel Thermoplastic padded anti-external agents, placed at the top of the doors of the rooms and well attached to the wall with dimensions 15 * 30, and the contractor shall obtain the writing texts contained in the painting from the project engineer.</t>
  </si>
  <si>
    <t xml:space="preserve">Rehabilitation of  Health Facility </t>
  </si>
  <si>
    <t>اعمال تأهيل المركز الصحي</t>
  </si>
  <si>
    <t>توريد وتركيب لوحة تعريفية للمكاتب بلاستيك حراري مبطن مقاوة للعوامل الخارجية، توضع اعلى أبواب الغرف وتثبث جيدا على الجدار بابعاد 15*30، وعلى المقاول الحصول على نصوص الكتابة التي تحتويها اللوحة من مهندس المشروع.</t>
  </si>
  <si>
    <t xml:space="preserve">Total Cost of Rehabilitation works </t>
  </si>
  <si>
    <t xml:space="preserve">اجمالي اعمال الترميم </t>
  </si>
  <si>
    <t>1.2.2</t>
  </si>
  <si>
    <t>2.4.2</t>
  </si>
  <si>
    <t>2.4.1</t>
  </si>
  <si>
    <t>TYPES OF BOQ  نماذج جداول الكميات</t>
  </si>
  <si>
    <t>#</t>
  </si>
  <si>
    <t>Description</t>
  </si>
  <si>
    <t>Current Estimated Cost in USD</t>
  </si>
  <si>
    <t>Total Estimated Cost</t>
  </si>
  <si>
    <t>أعمال الكهرباء</t>
  </si>
  <si>
    <t>Electrical works</t>
  </si>
  <si>
    <t>Supply, installation and operation of a ton air conditioner with excellent quality, powered by solar Inverter, connected to public electricity. The system has a main breaker to protect the regulators 32 amps, connectors and a power switch of 15 amps, and it must also be taken into account to protect the connecting wires of the system with an external cable of excellent quality, with good fixing to the wall , and according to the instructions Supervising engineer</t>
  </si>
  <si>
    <t>m.l.
م.طولي</t>
  </si>
  <si>
    <r>
      <rPr>
        <b/>
        <u/>
        <sz val="12"/>
        <rFont val="Calibri"/>
        <family val="2"/>
        <scheme val="minor"/>
      </rPr>
      <t>بالمقطوعية معالجة الاشراخ داخل المركز :</t>
    </r>
    <r>
      <rPr>
        <sz val="12"/>
        <rFont val="Calibri"/>
        <family val="2"/>
        <scheme val="minor"/>
      </rPr>
      <t xml:space="preserve">
معالجة كافة الاشراخ المتواجدة بين الاعمدة الخرسانية ومباني البلك داخل المركز والبند يشمل تقشير التلبيس السابق بعرض لا يقل عن 12سم مع وضع شبك خاص بالتلبيس نوعية ممتازة والتلبيس باستخدام مونة اسمنتية مع مواد لاصقة ممتازة وذلك بحسب توجيهات وتعليمات المهندس المشرف.</t>
    </r>
  </si>
  <si>
    <t>اعمال تاهيل 2 حمامات</t>
  </si>
  <si>
    <t>Rehbilitaion of Two Latrine</t>
  </si>
  <si>
    <t>أعمال أخرى</t>
  </si>
  <si>
    <t>other works</t>
  </si>
  <si>
    <r>
      <rPr>
        <u/>
        <sz val="12"/>
        <color theme="1"/>
        <rFont val="Calibri"/>
        <family val="2"/>
        <scheme val="minor"/>
      </rPr>
      <t>توريد وتركيب سقف زنج :</t>
    </r>
    <r>
      <rPr>
        <sz val="12"/>
        <color theme="1"/>
        <rFont val="Calibri"/>
        <family val="2"/>
        <scheme val="minor"/>
      </rPr>
      <t xml:space="preserve">
توريد وتركيب سقف زنج الأبيض السعودي مقاس 0.05 ملي ويثبت على اطار من التيوبات مقاس 3*7 سم توزع كل 70 سم مع عمل اطار حول سقف الحمام من التيوبات طبقا للمواصفات وتعليمات المهندس المشرف</t>
    </r>
  </si>
  <si>
    <t>Supply and installation of a zinc roof:
Supply and installation of Saudi white zinc ceiling, size 0.05 mm, and fixed on a frame of tubes measuring 3*7 cm, distributed every 70 cm, with making a frame around the bathroom ceiling from the tubes according to the specifications and instructions of the supervising engineer.”</t>
  </si>
  <si>
    <r>
      <rPr>
        <u/>
        <sz val="12"/>
        <color theme="1"/>
        <rFont val="Calibri"/>
        <family val="2"/>
        <scheme val="minor"/>
      </rPr>
      <t>تكسير جدار بلك  :</t>
    </r>
    <r>
      <rPr>
        <sz val="12"/>
        <color theme="1"/>
        <rFont val="Calibri"/>
        <family val="2"/>
        <scheme val="minor"/>
      </rPr>
      <t xml:space="preserve">
تكسير بلك جارجي من اجل عمل توسع للمركز  طبقا للمواصفات وتعليمات المهندس المشرف</t>
    </r>
  </si>
  <si>
    <t>Cracking a brick wall:
Crushing external blocks in order to expand the center. The work includes transporting the waste to the designated places in accordance with the specifications and instructions of the supervising engineer.”</t>
  </si>
  <si>
    <t>اعمال تاهيل 3 حمامات</t>
  </si>
  <si>
    <t>Rehbilitaion of three Latrine</t>
  </si>
  <si>
    <t>RISE Project</t>
  </si>
  <si>
    <t>( rehbilitation Health Facility in Al-mealma)
(تاهيل مركز المعلامة الصحي  )</t>
  </si>
  <si>
    <t>( rehbilitation the Al-azariq rural hospital)
(تاهيل مستشفى الازارق الريفي الصحي  )</t>
  </si>
  <si>
    <t xml:space="preserve"> rehbilitation Health Facility of Targeted in Al-Dhali Governorate
أعمال  وتاهيل المراكز الصحي  المستهدفة في محافظة الضالع</t>
  </si>
  <si>
    <t>اسم المركز : مركز القرض</t>
  </si>
  <si>
    <t>الموقع :- م/ الضالع</t>
  </si>
  <si>
    <t>Name  : Al-Qard Health Facility</t>
  </si>
  <si>
    <t>Site location: Al-Dhali</t>
  </si>
  <si>
    <t>احداثيات موقع :
شرق 44.7070753
شمال 13.67375385</t>
  </si>
  <si>
    <t>Name  : Crave Al- Rahwa Health Facility</t>
  </si>
  <si>
    <t>احداثيات موقع :
شرق 44.6924013
شمال 13.6759316</t>
  </si>
  <si>
    <t>Name  : Al-mealma Health Facility</t>
  </si>
  <si>
    <t>اسم المركز : مركز كريف الرهوة</t>
  </si>
  <si>
    <t>اسم المركز : مركز المعلامة</t>
  </si>
  <si>
    <t>احداثيات موقع :
شرق 44.5192707
شمال 13.6772920</t>
  </si>
  <si>
    <t>اسم المركز : مستشفى الازارق الريفي</t>
  </si>
  <si>
    <t>Name  : Al-azariq rural hospital</t>
  </si>
  <si>
    <t>احداثيات موقع :
شرق 44.733605
شمال 13.620371</t>
  </si>
  <si>
    <t>In square metres/basalt stone lining for the chair:
Supply and implementation of lining a square stone with cement mortar (3:1) (cement:sand and using sulphate-resistant Portland cement) with horizontal and vertical thickness (2 cm) reliefs for the visible part of the chair, with regular spraying and attention to the joints, construction bonding and pressing. The price includes painting work for the stone on the external facades. The chair shall be stoned according to the instructions of the supervising engineer.”</t>
  </si>
  <si>
    <t>( rehbilitation Health Facility in Qaradh)
(تاهيل مركز  القرض  )</t>
  </si>
  <si>
    <t>( rehbilitation Health Facility in Creef Al-Rahwa)
(تاهيل مركز كريف الرهوة  الصحي  )</t>
  </si>
  <si>
    <t>1.1.1</t>
  </si>
  <si>
    <t>1.1.2</t>
  </si>
  <si>
    <t>1.2.1</t>
  </si>
  <si>
    <t>1.2.3</t>
  </si>
  <si>
    <t>1.2.4</t>
  </si>
  <si>
    <t>1.3.1</t>
  </si>
  <si>
    <t>1.3.2</t>
  </si>
  <si>
    <t>tiles Works</t>
  </si>
  <si>
    <t>2.1.1</t>
  </si>
  <si>
    <t>2.1.2</t>
  </si>
  <si>
    <t>2.1.3</t>
  </si>
  <si>
    <t>2.1.4</t>
  </si>
  <si>
    <t>2.1.5</t>
  </si>
  <si>
    <t>2.1.6</t>
  </si>
  <si>
    <t>2.1.7</t>
  </si>
  <si>
    <t>2.1.8</t>
  </si>
  <si>
    <t>2.1.9</t>
  </si>
  <si>
    <t>2.1.10</t>
  </si>
  <si>
    <t>2.1.11</t>
  </si>
  <si>
    <t>2.1.12</t>
  </si>
  <si>
    <t>2.2.1</t>
  </si>
  <si>
    <t>2.2.2</t>
  </si>
  <si>
    <t>2.3.1</t>
  </si>
  <si>
    <t>2.3.2</t>
  </si>
  <si>
    <t>2.3.3</t>
  </si>
  <si>
    <t>1.2.5</t>
  </si>
  <si>
    <t>2.1.13</t>
  </si>
  <si>
    <t>2.1.14</t>
  </si>
  <si>
    <t>2.1.15</t>
  </si>
  <si>
    <t>2.1.16</t>
  </si>
  <si>
    <t>1.3.3</t>
  </si>
  <si>
    <r>
      <rPr>
        <b/>
        <u/>
        <sz val="12"/>
        <color theme="1"/>
        <rFont val="Calibri"/>
        <family val="2"/>
        <scheme val="minor"/>
      </rPr>
      <t>بالعدد:توريد وتركيب مرحاض عربي (سعودي) مع صندوق طرد:</t>
    </r>
    <r>
      <rPr>
        <sz val="12"/>
        <color theme="1"/>
        <rFont val="Calibri"/>
        <family val="2"/>
        <scheme val="minor"/>
      </rPr>
      <t xml:space="preserve">
- توريد وتركيب مرحاض عربي باللون المطلوب خزف سعودي نوعية ممتازة مع صندوق الطرد (سيفون) ايطالي للحمامات وجميع اكسسواراته لعدد 2 حمامات، والعمل يشمل توريد وتركيب محابس الزاوية ايطالي لخزان الطرد مع جميع توصيلات الصرف الصحي حتى غرفة التفتيش حسب الأصول الفنية والهندسية وتوجيهات المهندس المشرف.</t>
    </r>
  </si>
  <si>
    <t>Supply and installation of a kitchen drawer with a height of 1.10 m and a width of 80 cm, made of aluminum and 4 mm thick fiber for the drawers and artificial marble for the surface, with making a sole for the drawer at a maximum. The dimensions of the drawer are more than 60 cm. The work includes making a kitchen sink from san steel with a drain to the nearest drainage point all accessoaries as specifications and instructions of supervised engineer</t>
  </si>
  <si>
    <t>اعمال تاهيل 3حمامات</t>
  </si>
  <si>
    <t>Rehbilitaion of Three Latrine</t>
  </si>
  <si>
    <t>Location coordinate:
E 44.7070753
N 13.67375385</t>
  </si>
  <si>
    <r>
      <rPr>
        <b/>
        <u/>
        <sz val="12"/>
        <rFont val="Calibri"/>
        <family val="2"/>
        <scheme val="minor"/>
      </rPr>
      <t>بالمتر المربع/ دهان زيتي للجدران الداخلية:</t>
    </r>
    <r>
      <rPr>
        <sz val="12"/>
        <rFont val="Calibri"/>
        <family val="2"/>
        <scheme val="minor"/>
      </rPr>
      <t xml:space="preserve">
توريد وتنفيذ دهان زيتي  باللون المطلوب نوعية ممتازة للحوائط والجدران مكون من اساس وثلاثة اوجه مع المعجنة والصنفرة ثلاث طبقات مع معالجة الشرواخ حيث ما وجدت ويتم اعتمادها من قبل المهندس المشرف وجميع ما يلزم طبقا المواصفات وتعليمات المهندس المشرف </t>
    </r>
  </si>
  <si>
    <r>
      <rPr>
        <b/>
        <u/>
        <sz val="12"/>
        <rFont val="Calibri"/>
        <family val="2"/>
        <scheme val="minor"/>
      </rPr>
      <t>Internal painting for the In-pation femeal :</t>
    </r>
    <r>
      <rPr>
        <sz val="12"/>
        <rFont val="Calibri"/>
        <family val="2"/>
        <scheme val="minor"/>
      </rPr>
      <t xml:space="preserve">
Providing and applying oil paint in the required color for walls, consisting of a base paint and with putty and emery three layers of paints and all necessary according to the specifications supervisor engineer instructions.</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</si>
  <si>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3.4*3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</si>
  <si>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3 x 3.4,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</si>
  <si>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t xml:space="preserve">بالمتر المربع : بلاط سيراميك لجدران الحمامات :
</t>
    </r>
    <r>
      <rPr>
        <sz val="12"/>
        <color theme="1"/>
        <rFont val="Calibri"/>
        <family val="2"/>
        <scheme val="minor"/>
      </rPr>
      <t xml:space="preserve"> - توريد وتركيب بلاط سراميك نوعية ممتازة لجدران الحمامات  ويشمل التثبت على مونة إسمنتية بنسبة خلط لا تقل عن (1:3) وتشريب الفواصل بالاسمنت الابيض  والعمل يشمل تكسير البلاط القديم ونقله خارج المركز التخشين الجيد لجدران الحمامات  طبقا للمواصفات وتعليمات المهندس المشرف</t>
    </r>
  </si>
  <si>
    <r>
      <t>I</t>
    </r>
    <r>
      <rPr>
        <b/>
        <u/>
        <sz val="12"/>
        <rFont val="Calibri"/>
        <family val="2"/>
        <scheme val="minor"/>
      </rPr>
      <t xml:space="preserve">n square meter :Ceramic tiles for bathroom walls:
  </t>
    </r>
    <r>
      <rPr>
        <sz val="12"/>
        <rFont val="Calibri"/>
        <family val="2"/>
        <scheme val="minor"/>
      </rPr>
      <t>Supplying and installing excellent quality ceramic tiles for bathroom walls, including fixing on a cement mortar with a mixing ratio of no less than (1:3) and impregnating the joints with white cement. The work includes a good roughening of the bathroom walls according to the specifications and instructions of the supervising engineer</t>
    </r>
    <r>
      <rPr>
        <b/>
        <u/>
        <sz val="12"/>
        <rFont val="Calibri"/>
        <family val="2"/>
        <scheme val="minor"/>
      </rPr>
      <t>.</t>
    </r>
    <r>
      <rPr>
        <sz val="12"/>
        <rFont val="Calibri"/>
        <family val="2"/>
        <scheme val="minor"/>
      </rPr>
      <t>.</t>
    </r>
  </si>
  <si>
    <r>
      <t xml:space="preserve">بالمتر المربع : بلاط سيراميك لارضيات الحمامات :
</t>
    </r>
    <r>
      <rPr>
        <sz val="12"/>
        <color theme="1"/>
        <rFont val="Calibri"/>
        <family val="2"/>
        <scheme val="minor"/>
      </rPr>
      <t xml:space="preserve"> - توريد وتركيب بلاط سراميك اسباني نوعية ممتازة لارضيات الحمامات  ويشمل فرشة من الهلسن  تحتة ويثبت على مونة إسمنتية بنسبة خلط لا تقل عن (1:3) وتشريب الفواصل بالاسمنت الابيض والعمل يشمل تكسير البلاط القديم ونقله خارج المركز، طبقا للرسومات والمواصفات وتعليمات المهندس المشرف</t>
    </r>
  </si>
  <si>
    <r>
      <t>I</t>
    </r>
    <r>
      <rPr>
        <b/>
        <u/>
        <sz val="12"/>
        <rFont val="Calibri"/>
        <family val="2"/>
        <scheme val="minor"/>
      </rPr>
      <t>n square meter :Ceramic tiles for floor of bathrooms :</t>
    </r>
    <r>
      <rPr>
        <b/>
        <sz val="12"/>
        <rFont val="Calibri"/>
        <family val="2"/>
        <scheme val="minor"/>
      </rPr>
      <t xml:space="preserve">
</t>
    </r>
    <r>
      <rPr>
        <sz val="12"/>
        <rFont val="Calibri"/>
        <family val="2"/>
        <scheme val="minor"/>
      </rPr>
      <t>provide and install ceramic tiles for latrine's floor</t>
    </r>
    <r>
      <rPr>
        <b/>
        <sz val="12"/>
        <rFont val="Calibri"/>
        <family val="2"/>
        <scheme val="minor"/>
      </rPr>
      <t xml:space="preserve"> </t>
    </r>
    <r>
      <rPr>
        <sz val="12"/>
        <rFont val="Calibri"/>
        <family val="2"/>
        <scheme val="minor"/>
      </rPr>
      <t>Includes a layer of helsen under and installs on cement mortar using mixing ratio (1:3) and impregnation of joints with white cement. in accordance with the specifications and instructions of the supervising engineer.</t>
    </r>
  </si>
  <si>
    <r>
      <rPr>
        <b/>
        <u/>
        <sz val="12"/>
        <rFont val="Calibri"/>
        <family val="2"/>
        <scheme val="minor"/>
      </rPr>
      <t>بالعدد: صفاية استيل ارضية :</t>
    </r>
    <r>
      <rPr>
        <b/>
        <sz val="12"/>
        <rFont val="Calibri"/>
        <family val="2"/>
        <scheme val="minor"/>
      </rPr>
      <t xml:space="preserve">
</t>
    </r>
    <r>
      <rPr>
        <sz val="12"/>
        <rFont val="Calibri"/>
        <family val="2"/>
        <scheme val="minor"/>
      </rPr>
      <t xml:space="preserve">بالعدد: توريد وتركيب سيفون أرضي(مشن)  قطر 4" استيل مقوى ومضغوط مع صفاية استيل ترفع بحامل يدوي من نوعية معتمدة والثمن يشمل جميع مواسير الصرف والتكسير والتثبيت والتوصيل لاقرب غرفة تفتيش مع جميع ملحقاتها وجميع ما يلزم طبقاً للرسومات والمواصفات وتعليمات المهندس المشرف              </t>
    </r>
  </si>
  <si>
    <r>
      <rPr>
        <b/>
        <u/>
        <sz val="12"/>
        <rFont val="Calibri"/>
        <family val="2"/>
        <scheme val="minor"/>
      </rPr>
      <t xml:space="preserve">By pieces:provide and installing floor siphone (stainless steel):
</t>
    </r>
    <r>
      <rPr>
        <sz val="12"/>
        <rFont val="Calibri"/>
        <family val="2"/>
        <scheme val="minor"/>
      </rPr>
      <t>provide and installing floor siphone (stainless steel)  4 dia the item including all the sanitary pipes and the crushing works and all the fittings and conect it to the nearest manholes as specifications and instructions of supervised engineer.</t>
    </r>
  </si>
  <si>
    <r>
      <rPr>
        <b/>
        <u/>
        <sz val="12"/>
        <rFont val="Calibri"/>
        <family val="2"/>
        <scheme val="minor"/>
      </rPr>
      <t>بالعدد: توريد وتركيب مغاسل خزف:</t>
    </r>
    <r>
      <rPr>
        <b/>
        <sz val="12"/>
        <rFont val="Calibri"/>
        <family val="2"/>
        <scheme val="minor"/>
      </rPr>
      <t xml:space="preserve">
</t>
    </r>
    <r>
      <rPr>
        <sz val="12"/>
        <rFont val="Calibri"/>
        <family val="2"/>
        <scheme val="minor"/>
      </rPr>
      <t>- توريد وتركيب مغسلة أيدي من الخزف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مربع  وجميع ما يلزم طبقاً للرسومات والمواصفات وتعليمات المهندس المشرف.</t>
    </r>
  </si>
  <si>
    <r>
      <rPr>
        <b/>
        <u/>
        <sz val="12"/>
        <rFont val="Calibri"/>
        <family val="2"/>
        <scheme val="minor"/>
      </rPr>
      <t>In pieces: supply and install washbasin:</t>
    </r>
    <r>
      <rPr>
        <sz val="12"/>
        <rFont val="Calibri"/>
        <family val="2"/>
        <scheme val="minor"/>
      </rPr>
      <t xml:space="preserve">
-Suuply and install a washbasin from saudi ceramic of 50cm*45cm dimension with accessories and all fittings.
-The work includes installing a drainage pipes of 2.5" dia. with all fittings from the washbasin to the outside manhole.</t>
    </r>
  </si>
  <si>
    <r>
      <rPr>
        <b/>
        <u/>
        <sz val="12"/>
        <rFont val="Calibri"/>
        <family val="2"/>
        <scheme val="minor"/>
      </rPr>
      <t>بالعدد: توريد وتركيب حنفيات كروم :</t>
    </r>
    <r>
      <rPr>
        <b/>
        <sz val="12"/>
        <rFont val="Calibri"/>
        <family val="2"/>
        <scheme val="minor"/>
      </rPr>
      <t xml:space="preserve">
</t>
    </r>
    <r>
      <rPr>
        <sz val="12"/>
        <rFont val="Calibri"/>
        <family val="2"/>
        <scheme val="minor"/>
      </rPr>
      <t xml:space="preserve">توريد وتركيب حنفيات  من نوع ممتاز كروم للحمامات  1/2 انش  نوعية ممتازة والبند يشمل توريد وتركيب و تثبيت ماسورة الحنفية باستخدام كليبات وسكاريب من النحاس حسب المواصفات وتعليمات المهندس المشرف. </t>
    </r>
  </si>
  <si>
    <r>
      <rPr>
        <b/>
        <u/>
        <sz val="12"/>
        <rFont val="Calibri"/>
        <family val="2"/>
        <scheme val="minor"/>
      </rPr>
      <t>By pieces:  Chromium taps:</t>
    </r>
    <r>
      <rPr>
        <sz val="12"/>
        <rFont val="Calibri"/>
        <family val="2"/>
        <scheme val="minor"/>
      </rPr>
      <t xml:space="preserve">
-Supply and install excellent type of chromium taps the item include supply and installing all accessoaries as specifications and instructions of supervised engineer</t>
    </r>
  </si>
  <si>
    <r>
      <rPr>
        <b/>
        <u/>
        <sz val="12"/>
        <rFont val="Calibri"/>
        <family val="2"/>
        <scheme val="minor"/>
      </rPr>
      <t>بالعدد :مرحاض جلاس (افرنجي):</t>
    </r>
    <r>
      <rPr>
        <b/>
        <sz val="12"/>
        <rFont val="Calibri"/>
        <family val="2"/>
        <scheme val="minor"/>
      </rPr>
      <t xml:space="preserve">
 </t>
    </r>
    <r>
      <rPr>
        <sz val="12"/>
        <rFont val="Calibri"/>
        <family val="2"/>
        <scheme val="minor"/>
      </rPr>
      <t xml:space="preserve">توريد و تركيب مراحيض افرنجية بمقاس لا يقل عن 60*50 سم نوع خزف  او ما يماثلة مع صندوق الطرد و البند يشمل توريد وتركيب محبس زاوية  مع لي تغذية بالماء لخزان الطرد الخاص بالمرحاض  مع جميع توصيلات الصرف الصحي حتى غرفة التفتيش وكذلك يشمل اعمال التثبيت و التحبيش بمونة الاسمنت و الرمل كما يشمل البند جميع ما  يلزم لتشطيب العمل و تسليمة على اكمل وجة بحسب المواصفات و تعليمات المهندس المشرف  </t>
    </r>
  </si>
  <si>
    <r>
      <rPr>
        <b/>
        <u/>
        <sz val="12"/>
        <rFont val="Calibri"/>
        <family val="2"/>
        <scheme val="minor"/>
      </rPr>
      <t>By pieces: Suadi Close Coupled Ceramic Toilet Pan Cistern and seat:</t>
    </r>
    <r>
      <rPr>
        <sz val="12"/>
        <rFont val="Calibri"/>
        <family val="2"/>
        <scheme val="minor"/>
      </rPr>
      <t xml:space="preserve">
provide and install a  Close Coupled Ceramic Toilet Pan Cistern and seat for WC with all its Accessories the item include replaceing the corner controle angle valve and pipes to connect the closet with monholes as specifications and instructions of supervised engineer.</t>
    </r>
  </si>
  <si>
    <r>
      <rPr>
        <b/>
        <u/>
        <sz val="12"/>
        <rFont val="Calibri"/>
        <family val="2"/>
        <scheme val="minor"/>
      </rPr>
      <t xml:space="preserve">بالعدد: توريد وتركيب لي وضوء مع شطاف </t>
    </r>
    <r>
      <rPr>
        <b/>
        <sz val="12"/>
        <rFont val="Calibri"/>
        <family val="2"/>
        <scheme val="minor"/>
      </rPr>
      <t xml:space="preserve">: 
</t>
    </r>
    <r>
      <rPr>
        <sz val="12"/>
        <rFont val="Calibri"/>
        <family val="2"/>
        <scheme val="minor"/>
      </rPr>
      <t xml:space="preserve">توريد وتركيب لي وضوء مع شطاف  مثبت بالجدار والبند يشمل توريد وتركيب محبس زاوية  نوعية ممتازة حسب المواصفات وتعليمات المهندس المشرف. </t>
    </r>
  </si>
  <si>
    <r>
      <rPr>
        <b/>
        <u/>
        <sz val="12"/>
        <rFont val="Calibri"/>
        <family val="2"/>
        <scheme val="minor"/>
      </rPr>
      <t xml:space="preserve">By pieces: water pipe Body spray: </t>
    </r>
    <r>
      <rPr>
        <sz val="12"/>
        <rFont val="Calibri"/>
        <family val="2"/>
        <scheme val="minor"/>
      </rPr>
      <t xml:space="preserve">
-Supply and install excellent type of water pipe body spray, with angle valves and all its necessaries as specifications and instructions of supervised engineer</t>
    </r>
  </si>
  <si>
    <r>
      <rPr>
        <b/>
        <u/>
        <sz val="12"/>
        <rFont val="Calibri"/>
        <family val="2"/>
        <scheme val="minor"/>
      </rPr>
      <t>By pieces: suadi ceramics squat toilet:</t>
    </r>
    <r>
      <rPr>
        <sz val="12"/>
        <rFont val="Calibri"/>
        <family val="2"/>
        <scheme val="minor"/>
      </rPr>
      <t xml:space="preserve">
provide and install a squat toilet with its flushing cistern for WC with all its Accessories the item include replaceing the corner controle valve and pipes to connect the closet with monholes  as specifications and instructions of supervised engineer.</t>
    </r>
  </si>
  <si>
    <r>
      <rPr>
        <b/>
        <u/>
        <sz val="12"/>
        <color rgb="FF000000"/>
        <rFont val="Calibri"/>
        <family val="2"/>
        <scheme val="minor"/>
      </rPr>
      <t xml:space="preserve">بالمتر الطولي: توريد وتركيب مواسير مياه بولي ايثيلين قطر 1" :  </t>
    </r>
    <r>
      <rPr>
        <b/>
        <sz val="12"/>
        <color rgb="FF000000"/>
        <rFont val="Calibri"/>
        <family val="2"/>
        <scheme val="minor"/>
      </rPr>
      <t xml:space="preserve">
</t>
    </r>
    <r>
      <rPr>
        <sz val="12"/>
        <color rgb="FF000000"/>
        <rFont val="Calibri"/>
        <family val="2"/>
        <scheme val="minor"/>
      </rPr>
      <t>توريد وتركيب مواسير مياه بولي ايثيلين ضغط عالي 16 بارسعودي عالي الكثافة PE-100  نوعية ممتازة قطر 1هنش مع جميع الاكسورات والتوابع (محابس, اكواع, تحويلات, توصيلات, الخ...) تربط من غرفة التفتيش عند خط الضخ البئر إلى الخزان البلاستيكي في المركز ويشمل البند عمل حفريات للمواسير بعمق لا يقل عن 60سم كما يشمل البند توريد وتركيب عدد 2 محابس يد قطر 1 هنش نوعية ممتازة قاطرة على تحمل ضغط ماء لايقل عن 10 بار وعمل كل ما يلزم لاتمام العمل بحسب توجيهات المهندس المشرف.</t>
    </r>
  </si>
  <si>
    <r>
      <rPr>
        <b/>
        <u/>
        <sz val="12"/>
        <color rgb="FF000000"/>
        <rFont val="Calibri"/>
        <family val="2"/>
        <scheme val="minor"/>
      </rPr>
      <t>By longitudinal meter / Supply and install 1" Polyethylene pipes:</t>
    </r>
    <r>
      <rPr>
        <sz val="12"/>
        <color indexed="64"/>
        <rFont val="Calibri"/>
        <family val="2"/>
        <scheme val="minor"/>
      </rPr>
      <t xml:space="preserve">
Supply and install 1" Polyethylene pipes ( 16 bar high pressure) with high density PE-100  for the flowing line  , this item including all accessories and reducers and do the digging work not less than 60cm according to specifications and instructions of  engineer.                                                                  </t>
    </r>
  </si>
  <si>
    <r>
      <rPr>
        <b/>
        <u/>
        <sz val="11"/>
        <color theme="1"/>
        <rFont val="Calibri"/>
        <family val="2"/>
        <scheme val="minor"/>
      </rPr>
      <t>بالعدد: بناء غرفة تفتيش للمحابس عند خط الضخ:</t>
    </r>
    <r>
      <rPr>
        <sz val="11"/>
        <color theme="1"/>
        <rFont val="Calibri"/>
        <family val="2"/>
        <scheme val="minor"/>
      </rPr>
      <t xml:space="preserve">
بناء غرفة تفتيش للمحابس من البلك الاوتوماتيك مقاس 20سم*20سم*40سم بأبعاد داخلية 0.8 م عرض *0.8 م طول * 0.8 م عمق ويشمل البند صب الأرضية بخرسانة عادية بأبعاد 1.2م*1.2م*0.1م  بنسبة خلط 1:2:4 ومقاومة كسر لا تقل عن 15N/mm2 كما يشمل البند عمل تلابيس من الداخل والخارج لغرفة التفتيش و دهانها بدهان مقاول للرطوبة وجهين وتوريد وتركيب غطاء من الحديد المحبب وكافة مستلزماته ( الاطار, الهندرابات, الاقفال, المفصلات,.....) مع دهانه طبقتين بدهان مقاوم للصدأ  وتوريد قفل نوع GSM وعمل كل مايلزم لاتمام البند وبحسب توجيهات وتعليمات المهندس المشرف</t>
    </r>
  </si>
  <si>
    <r>
      <rPr>
        <b/>
        <u/>
        <sz val="12"/>
        <rFont val="Calibri"/>
        <family val="2"/>
        <scheme val="minor"/>
      </rPr>
      <t xml:space="preserve">توريد وتركيب خزان علوي سعة 1000 لتر </t>
    </r>
    <r>
      <rPr>
        <sz val="12"/>
        <rFont val="Calibri"/>
        <family val="2"/>
        <scheme val="minor"/>
      </rPr>
      <t xml:space="preserve">
بالعدد: توريد وتركيب خزان بلاستيك بوليثلين طبقين سعة 1000 لتر  نوعية ممتازة يركب اعلى الحمامات والبند  يشمل:
- مواسير PVC سعودي ضغط عالي  للصاعد والنازل والمحابس الرئيسية ومواسير الفائض وفتحات الغسيل نوعية ممتازة .
-  توريد وتنفيذ قاعدة لكل خزان تتكون من رصة من البلك الصم مقاس 20سم * 40سم * 20سم على ارتفاع 20سم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العلوية مع عمل مبسطات حلقية عدد 3  مع التثبيت الجيد لها في القاعدة وعمل  دهان  مقاوم للصدا وجهين للمبسطات وعمل كل ما يلزم لتنفيذ البند بحسب توجيهات المهندس المشرف 
- طباعة شعار المؤسسة الطبية الميدانية والداعم على الخزان حسب توجيهات المهندس المشرف.</t>
    </r>
  </si>
  <si>
    <r>
      <rPr>
        <b/>
        <u/>
        <sz val="12"/>
        <rFont val="Calibri"/>
        <family val="2"/>
        <scheme val="minor"/>
      </rPr>
      <t>By piece: Provide water tank 1000L:</t>
    </r>
    <r>
      <rPr>
        <sz val="12"/>
        <rFont val="Calibri"/>
        <family val="2"/>
        <scheme val="minor"/>
      </rPr>
      <t xml:space="preserve">
- Supplying and installing an excellent type of 1000 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</si>
  <si>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r>
      <rPr>
        <b/>
        <u/>
        <sz val="12"/>
        <rFont val="Calibri"/>
        <family val="2"/>
        <scheme val="minor"/>
      </rPr>
      <t>Lump Sump: Supply and install water network pipes:</t>
    </r>
    <r>
      <rPr>
        <sz val="12"/>
        <rFont val="Calibri"/>
        <family val="2"/>
        <scheme val="minor"/>
      </rPr>
      <t xml:space="preserve">
- Supply and installation of a new internal feeding network for bathrooms and laundries (2 bathrooms + 2 washbasins)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</si>
  <si>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rPr>
        <b/>
        <u/>
        <sz val="12"/>
        <color theme="1"/>
        <rFont val="Calibri"/>
        <family val="2"/>
        <scheme val="minor"/>
      </rPr>
      <t>بالعدد: مراوح سقف اقتصادي 36 وات:</t>
    </r>
    <r>
      <rPr>
        <sz val="12"/>
        <color theme="1"/>
        <rFont val="Calibri"/>
        <family val="2"/>
        <scheme val="minor"/>
      </rPr>
      <t xml:space="preserve">
 توريد وتركيب مراوح سقف اقتصادية 36 وات نظامين نوع ممتازمع المفتاح وجميع المستلزمات والتوصيل بالطاقة الشمسية حتى مأخذ الكهرباء وتشمل المواسير البلاستيكية (PVC) والتي توضع قبل الصب والعلب واغطيتها زتثبيتها بالمسامير القلاووظ والاسلاك من النقطة الى لوحة التوزيع والثمن يشمل كل مايلزم لانهاء العمل حسب</t>
    </r>
  </si>
  <si>
    <r>
      <rPr>
        <b/>
        <u/>
        <sz val="12"/>
        <rFont val="Calibri"/>
        <family val="2"/>
        <scheme val="minor"/>
      </rPr>
      <t>By Piece: Ceiling Fans 36 watt:</t>
    </r>
    <r>
      <rPr>
        <sz val="12"/>
        <rFont val="Calibri"/>
        <family val="2"/>
        <scheme val="minor"/>
      </rPr>
      <t xml:space="preserve">
Supply and installation of  Fans 36 watt and substantiated ceilings and fans of the genre is excellent with the keys and all supplies and delivery of electricity from solar system and even wire and outlet boxes, the price includes do every things that  necessary to finish this works according to the specifications and instructions of the supervising engineer. </t>
    </r>
  </si>
  <si>
    <r>
      <rPr>
        <b/>
        <u/>
        <sz val="12"/>
        <color theme="1"/>
        <rFont val="Calibri"/>
        <family val="2"/>
        <scheme val="minor"/>
      </rPr>
      <t>بالعدد: مأخذ كهرباء قوة 13 أمبير :</t>
    </r>
    <r>
      <rPr>
        <sz val="12"/>
        <color theme="1"/>
        <rFont val="Calibri"/>
        <family val="2"/>
        <scheme val="minor"/>
      </rPr>
      <t xml:space="preserve">
توريد وتركيب مأخذ كهرباء قوة 13 أمبير تركب داخل الحائط مع جميع المستلزمات من انابيب PVC , وتشمل المواسير البلاستيكية (PVC  ) والتي توضع قبل الصب والعلب واغطيتها زتثبيتها بالمسامير القلاووظ والاسلاك من النقطة الى لوحة التوزيع ( فقط ثلاثة بلاكات يتم شبكها بالطاقة الشمسية) والثمن يشمل كل مايلزم لانهاء العمل حسب المواصفات وتعليمات المهندس المشرف.</t>
    </r>
  </si>
  <si>
    <r>
      <rPr>
        <b/>
        <u/>
        <sz val="12"/>
        <rFont val="Calibri"/>
        <family val="2"/>
        <scheme val="minor"/>
      </rPr>
      <t>Wall Sockets 13 amps :</t>
    </r>
    <r>
      <rPr>
        <sz val="12"/>
        <rFont val="Calibri"/>
        <family val="2"/>
        <scheme val="minor"/>
      </rPr>
      <t xml:space="preserve">
Supply and installation of electrical power 13 amp socket mounted inside the wall with all the requirements of PVC pipe, wire and cans with screw nails. The price includes do all the necessary to finish this works according to the engineering specifications and engineer instructions .</t>
    </r>
  </si>
  <si>
    <r>
      <rPr>
        <b/>
        <u/>
        <sz val="12"/>
        <color theme="1"/>
        <rFont val="Calibri"/>
        <family val="2"/>
        <scheme val="minor"/>
      </rPr>
      <t xml:space="preserve">بالعدد: لمبات سقف  LED مع هولدر :
</t>
    </r>
    <r>
      <rPr>
        <sz val="12"/>
        <color theme="1"/>
        <rFont val="Calibri"/>
        <family val="2"/>
        <scheme val="minor"/>
      </rPr>
      <t>- توريد وتركيب  لمبات LED  سقفية  220 فولت  تثبت بالسقف، بقدرة 20 وات مع الهولدر كما يشمل البند التسليك حتى اقرب نقطة بالطاقة الشمسيةوتشمل المواسير البلاستيكية(PVC) والتي توضع قبل الصب والعلب واغطيتها زتثبيتها بالمسامير القلاووظ والاسلاك من النقطة الى لوحة التوزيع  كما يشمل البند توريد وتركيب مفتاح كهربائي نوعية ممتازة حسب المواصفات وتعليمات المهندس المشرف.</t>
    </r>
  </si>
  <si>
    <r>
      <rPr>
        <b/>
        <u/>
        <sz val="12"/>
        <rFont val="Calibri"/>
        <family val="2"/>
        <scheme val="minor"/>
      </rPr>
      <t>By Piece: LED Ceiling Bulbs with Holder:</t>
    </r>
    <r>
      <rPr>
        <sz val="12"/>
        <rFont val="Calibri"/>
        <family val="2"/>
        <scheme val="minor"/>
      </rPr>
      <t xml:space="preserve">
- Supply and installation of 220-volt LED ceiling lamps installed in the ceiling, with a capacity of 20 watts with holodrliklk with the switch Excellent quality according to the specifications and instructions of the supervising engineer.</t>
    </r>
  </si>
  <si>
    <r>
      <rPr>
        <b/>
        <u/>
        <sz val="12"/>
        <color theme="1"/>
        <rFont val="Calibri"/>
        <family val="2"/>
        <scheme val="minor"/>
      </rPr>
      <t>بالعدد: مكيف 1 طن  :</t>
    </r>
    <r>
      <rPr>
        <sz val="12"/>
        <color theme="1"/>
        <rFont val="Calibri"/>
        <family val="2"/>
        <scheme val="minor"/>
      </rPr>
      <t xml:space="preserve">
 توريد وتركيب وتشغيل مكيف طن نظام انفرتر بجودة ممتازة يعمل انفرتر  ومتصل بالكهرباء العامة. يحتوي النظام على قاطع رئيسي لحماية المنظمين 32 أمبير وموصلات ومفتاح كهرباء 15 أمبير كما يجب مراعاة حماية أسلاك توصيل النظام بكابل خارجي ذو جودة ممتازة مع تثبيت جيد الجدار وحسب تعليمات المهندس المشرف والسعر يشمل كل مايلزم لانهاء العمل حسب المواصفات وتعليمات المهندس المشرف.</t>
    </r>
  </si>
  <si>
    <t>Location coordinate:
E 44.6924013
N 13.6759316</t>
  </si>
  <si>
    <r>
      <rPr>
        <b/>
        <u/>
        <sz val="12"/>
        <rFont val="Calibri"/>
        <family val="2"/>
        <scheme val="minor"/>
      </rPr>
      <t>Lump Sum:Dealing with cracks in the Center:</t>
    </r>
    <r>
      <rPr>
        <sz val="12"/>
        <rFont val="Calibri"/>
        <family val="2"/>
        <scheme val="minor"/>
      </rPr>
      <t xml:space="preserve">
Treatment of all cracks between the concrete columns and block buildings inside the center. The item includes peeling the previous coating, with a width of not less than 12 cm, with the installation of a special netting of excellent quality and coating using excellent adhesives, according to the instructions and instructions of the supervising engineer.</t>
    </r>
  </si>
  <si>
    <r>
      <rPr>
        <b/>
        <u/>
        <sz val="12"/>
        <rFont val="Calibri"/>
        <family val="2"/>
        <scheme val="minor"/>
      </rPr>
      <t>Automatic hollow block 20cm thick :</t>
    </r>
    <r>
      <rPr>
        <sz val="12"/>
        <rFont val="Calibri"/>
        <family val="2"/>
        <scheme val="minor"/>
      </rPr>
      <t xml:space="preserve">
Supply and build Automatic concrete blocks of 20cm thickness, for internal and external partitions with a mortar mix at a ratio of (1: 3). All of the blocks used for the load bearing walls are high pressure with high fracture strength, and according to the drawings, specifications and instructions of the supervising engineer. </t>
    </r>
  </si>
  <si>
    <r>
      <rPr>
        <b/>
        <u/>
        <sz val="12"/>
        <color theme="1"/>
        <rFont val="Calibri"/>
        <family val="2"/>
        <scheme val="minor"/>
      </rPr>
      <t>بالمتر المربع/ أبواب حديد مربوع (رص) :</t>
    </r>
    <r>
      <rPr>
        <sz val="12"/>
        <color theme="1"/>
        <rFont val="Calibri"/>
        <family val="2"/>
        <scheme val="minor"/>
      </rPr>
      <t xml:space="preserve">
توريد وتركيب أبواب حديد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وجميع ما يلزم طبقاً للرسومات والمواصفات وتعليمات المهندس المشرف .</t>
    </r>
  </si>
  <si>
    <r>
      <rPr>
        <b/>
        <u/>
        <sz val="12"/>
        <rFont val="Calibri"/>
        <family val="2"/>
        <scheme val="minor"/>
      </rPr>
      <t>Iron doors (square) :</t>
    </r>
    <r>
      <rPr>
        <sz val="12"/>
        <rFont val="Calibri"/>
        <family val="2"/>
        <scheme val="minor"/>
      </rPr>
      <t xml:space="preserve">
Supply and installation of reinforced iron doors (40 x 20) mm. Traditional form and work includes paint face against the stucco and then the required oil paint Three-spindle (spray gun) over the foundation layer Resistant to the carpet with all the hardware of locks and frames, handles and bolts and three hinges with good installation Three fixings (20) cm with all traces of welding, abrasive and all the necessary effects shall be removed according to the drawings, specifications and instructions of the supervising engineer. </t>
    </r>
  </si>
  <si>
    <r>
      <rPr>
        <b/>
        <u/>
        <sz val="12"/>
        <rFont val="Calibri"/>
        <family val="2"/>
        <scheme val="minor"/>
      </rPr>
      <t>Aluminum windows :</t>
    </r>
    <r>
      <rPr>
        <sz val="12"/>
        <rFont val="Calibri"/>
        <family val="2"/>
        <scheme val="minor"/>
      </rPr>
      <t xml:space="preserve">
 Supply and installation of windows  thickness 1.25 mm and reinforced glass, with glass thickness (6) mm. (And work includes all supplies of bolts and cables and accessories and mesh nets and good installation in three places the walls of each side by screws and screws with the filling of small joints with silicon, and the price includes:
_ The embryo around the throat from the inside and outside transparent plastic paste, as well as the brushes on the bottom and top of the sides of the fence. This in addition to the installation of glass with rubber parts required for installation.
_ The work of all pieces of metal and screws required with the work holes required for the drainage of rainwater, which collects inside the throat and the price includes all necessary to finish the work to the fullest according to the drawings and specifications and the instructions of the supervisor.</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</si>
  <si>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3.8*3.1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</si>
  <si>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3.1 x 3.8,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</si>
  <si>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color theme="1"/>
        <rFont val="Calibri"/>
        <family val="2"/>
        <scheme val="minor"/>
      </rPr>
      <t>بالمتر الطولي/ أعمال الوزرات السيراميك :</t>
    </r>
    <r>
      <rPr>
        <sz val="12"/>
        <color theme="1"/>
        <rFont val="Calibri"/>
        <family val="2"/>
        <scheme val="minor"/>
      </rPr>
      <t xml:space="preserve">
توريد وتركيب وزرات سيراميك نوعية ممتازة مقاس (10*40*2)سم مشطوفة من احد الحروف (شطفة صناعية)، وذلك للفصول وحيثما يلزم بحسب ما تبينه الرسومات مع إعتماد العينات قبل التوريد والثمن يشمل:
- التخشين اللأزم خلف النعلات في الجدران أو الخرسانة والتنظيف.
- عمل مونة أسمنتية بنسب خلط (3:1) ،وذلك لتركيب ولصق النعلات.
- الترويب بمونة الأسمنت الأبيض وتعبئة الفواصل جيداً.
- الرش بالماء كما يشمل الثمن جميع أعمال التنظيف والتشطيب وتسليم العمل على اكمل وجه بحسب المواصفات والرسومات وتعليمات المهندس المشرف.</t>
    </r>
  </si>
  <si>
    <r>
      <rPr>
        <b/>
        <u/>
        <sz val="12"/>
        <rFont val="Calibri"/>
        <family val="2"/>
        <scheme val="minor"/>
      </rPr>
      <t>Skirting Tiles :</t>
    </r>
    <r>
      <rPr>
        <sz val="12"/>
        <rFont val="Calibri"/>
        <family val="2"/>
        <scheme val="minor"/>
      </rPr>
      <t xml:space="preserve">
Supply and apply Ceramic skirts (10cm*40cm*2cm), beveled from one of the edges (industrial rinse) for the classess, and where necessary according to the drawings shown and with the approval of the provided samples before delivery and the price includes:
- Scrapping behind the insoles in walls or concrete and cleaning.
- Cement mortar with mixing ratios (1:3), in order to install and paste the insole.
- Wet with white cement mortar and fill joints well.
- The final treatment of the final surface and heavy spraying with water and the price includes all the work of cleaning and finishing and delivery of work to the fullest according to specifications and drawings and the instructions of the supervisor engineer.</t>
    </r>
  </si>
  <si>
    <r>
      <t>I</t>
    </r>
    <r>
      <rPr>
        <b/>
        <u/>
        <sz val="12"/>
        <rFont val="Calibri"/>
        <family val="2"/>
        <scheme val="minor"/>
      </rPr>
      <t>n square meter :Ceramic tiles for floor  :</t>
    </r>
    <r>
      <rPr>
        <b/>
        <sz val="12"/>
        <rFont val="Calibri"/>
        <family val="2"/>
        <scheme val="minor"/>
      </rPr>
      <t xml:space="preserve">
</t>
    </r>
    <r>
      <rPr>
        <sz val="12"/>
        <rFont val="Calibri"/>
        <family val="2"/>
        <scheme val="minor"/>
      </rPr>
      <t>provide and install ceramic tiles for  floor</t>
    </r>
    <r>
      <rPr>
        <b/>
        <sz val="12"/>
        <rFont val="Calibri"/>
        <family val="2"/>
        <scheme val="minor"/>
      </rPr>
      <t xml:space="preserve"> </t>
    </r>
    <r>
      <rPr>
        <sz val="12"/>
        <rFont val="Calibri"/>
        <family val="2"/>
        <scheme val="minor"/>
      </rPr>
      <t>Includes a layer of helsen under and installs on cement mortar using mixing ratio (1:3) and impregnation of joints with white cement. in accordance with the specifications and instructions of the supervising engineer.</t>
    </r>
  </si>
  <si>
    <r>
      <rPr>
        <b/>
        <u/>
        <sz val="12"/>
        <rFont val="Calibri"/>
        <family val="2"/>
        <scheme val="minor"/>
      </rPr>
      <t>بالمتر المربع/ بلاط موزايكو 25×25 سم بكسر الرخام اوتوماتيكي للرصيف  :</t>
    </r>
    <r>
      <rPr>
        <sz val="12"/>
        <rFont val="Calibri"/>
        <family val="2"/>
        <scheme val="minor"/>
      </rPr>
      <t xml:space="preserve">
توريد وتركيب بلاط موزايكو 25×25 سم وسمك 2.5 سم بكسر الرخام اوتوماتيكي  للحوش نوعية ممتازة ويكون نصف السماكة بالاسمنت الابيض ويشمل فرشة من الهلسن او الرمل ( النيس ) تحته ويوضع على مونة اسمنتية بنسبة 1:3 مع تشريب الفواصل بالاسمنت الابيض  طبقا للرسومات والمواصفات وتعليمات المهندس المشرف </t>
    </r>
  </si>
  <si>
    <r>
      <rPr>
        <b/>
        <u/>
        <sz val="12"/>
        <rFont val="Calibri"/>
        <family val="2"/>
        <scheme val="minor"/>
      </rPr>
      <t>Mosaic Tiling :</t>
    </r>
    <r>
      <rPr>
        <sz val="12"/>
        <rFont val="Calibri"/>
        <family val="2"/>
        <scheme val="minor"/>
      </rPr>
      <t xml:space="preserve">
Supply and installation of Mosaic tiles (25 x 25 cm) with 2.5 thickness of 2.5cm to break the automatic marble and be half the thickness White cement includes  sand  placed on the cement mortar ratio of 1: 3 with impregnating spacers White cement , accordance with the drawings and specifications and instructions of the supervising engineer</t>
    </r>
  </si>
  <si>
    <r>
      <rPr>
        <b/>
        <u/>
        <sz val="12"/>
        <rFont val="Calibri"/>
        <family val="2"/>
        <scheme val="minor"/>
      </rPr>
      <t xml:space="preserve">توريد وتركيب خزان ارضي سعة 5000 لتر لتجميع مياه الامطار </t>
    </r>
    <r>
      <rPr>
        <sz val="12"/>
        <rFont val="Calibri"/>
        <family val="2"/>
        <scheme val="minor"/>
      </rPr>
      <t xml:space="preserve">
بالعدد: توريد وتركيب خزان بلاستيك بوليثلين ثلاث طبقات  سعة 5000 لتر  نوعية ممتازة يركب بجانب  الحمامات والبند  يشمل:
- مواسير PVC سعودي ضغط عالي  للصاعد والنازل والمحابس الرئيسية ومواسير الفائض وفتحات الغسيل نوعية ممتازة .
-  توريد وتنفيذ قاعدة  خزان تتكون من رصة من البلك الصم مقاس 20سم * 40سم * 20سم على ارتفاع 20سم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العلوية مع عمل مبسطات حلقية عدد 3  مع التثبيت الجيد لها في القاعدة وعمل  دهان  مقاوم للصدا وجهين للمبسطات وعمل كل ما يلزم لتنفيذ البند بحسب توجيهات المهندس المشرف 
- طباعة  شعار المؤسسة الطبية الميدانية والداعم على الخزان حسب توجيهات المهندس المشرف.</t>
    </r>
  </si>
  <si>
    <r>
      <rPr>
        <b/>
        <u/>
        <sz val="12"/>
        <rFont val="Calibri"/>
        <family val="2"/>
        <scheme val="minor"/>
      </rPr>
      <t>By piece: Provide water tank 5000L:</t>
    </r>
    <r>
      <rPr>
        <sz val="12"/>
        <rFont val="Calibri"/>
        <family val="2"/>
        <scheme val="minor"/>
      </rPr>
      <t xml:space="preserve">
- Supplying and installing an excellent type of 5000L polyethylene water tank with all its accessories (valves, elbows, ventilation pipes, cleaning pipes, and overflow pipe). The item includes supplying and installing a foundation for the tank which consists of one row of the block with dimensions 20x20x40 cm. 
- Fixing the tank using a flat iron (50*3)mm from the four sides vertically welded with a ring flat iron around the top tank opening. In addition, make 3 rings of flat iron from the sides and fix it to the base. also, paint all the flat irons using anti-corrosion paint in two coats.
- print the logan of the organization &amp; the donor on the tank and the base.
All the work should be according to the specifications and instructions of the supervised engineer. </t>
    </r>
  </si>
  <si>
    <r>
      <rPr>
        <b/>
        <u/>
        <sz val="12"/>
        <rFont val="Calibri"/>
        <family val="2"/>
        <scheme val="minor"/>
      </rPr>
      <t xml:space="preserve">بالمقطوعية: مفاقدة وصيانة وتنظيف البيارة:
</t>
    </r>
    <r>
      <rPr>
        <sz val="12"/>
        <rFont val="Calibri"/>
        <family val="2"/>
        <scheme val="minor"/>
      </rPr>
      <t>مفاقدة وتنيف البيارة من الترسبات القديمة ومخلفات الاتربة الناتجة عن الامطار, كما يشمل البند توريد وتنفيذ غطاء من الخرسانة المسلحة مقاس 1.0م×1.0م سماكة 10سم مع عمل مقبض من الحديد قطر 14ملم بحسب المواصفات وتعليمات المهندس المشرف.</t>
    </r>
  </si>
  <si>
    <r>
      <rPr>
        <b/>
        <u/>
        <sz val="12"/>
        <rFont val="Calibri"/>
        <family val="2"/>
        <scheme val="minor"/>
      </rPr>
      <t xml:space="preserve">Lump Sum: Maintance and check of the on site disposal pit:
</t>
    </r>
    <r>
      <rPr>
        <sz val="12"/>
        <rFont val="Calibri"/>
        <family val="2"/>
        <scheme val="minor"/>
      </rPr>
      <t>clean the sewage pit from the disposal and soil, the item include providing and install concrete cover with 10 cm thickness and 1.0m x 1.0m dimension according to specifications and instructions of supervised engineer.</t>
    </r>
  </si>
  <si>
    <r>
      <rPr>
        <b/>
        <u/>
        <sz val="12"/>
        <color theme="1"/>
        <rFont val="Calibri"/>
        <family val="2"/>
        <scheme val="minor"/>
      </rPr>
      <t xml:space="preserve">بالمتر المربع/ مباني بلك اتوماتيكي 20سم : </t>
    </r>
    <r>
      <rPr>
        <sz val="12"/>
        <color theme="1"/>
        <rFont val="Calibri"/>
        <family val="2"/>
        <scheme val="minor"/>
      </rPr>
      <t xml:space="preserve">
توريد وتنفيذ مباني بلك ( بردين ) اسمنتي اتوماتيكي  سمك 20 سم , للقواطع الداخلية و الخارجية بمونة اسمنتية بنسبة (1:3) . جميع البلك المستخدم اتوماتيكي ضغط عالي بمقاومة كسرعالية وتنفيذ البناء حسب أصول المهنة طبقا للرسومات والمواصفات وتعليمات المهندس المشرف.</t>
    </r>
  </si>
  <si>
    <r>
      <rPr>
        <b/>
        <u/>
        <sz val="12"/>
        <color theme="1"/>
        <rFont val="Calibri"/>
        <family val="2"/>
        <scheme val="minor"/>
      </rPr>
      <t xml:space="preserve"> بالمتر المربع/ تكحيل  حجر بازلتي للكرسي :</t>
    </r>
    <r>
      <rPr>
        <sz val="12"/>
        <color theme="1"/>
        <rFont val="Calibri"/>
        <family val="2"/>
        <scheme val="minor"/>
      </rPr>
      <t xml:space="preserve">
توريد وتنفيذ تكحيل حجر مربوع  و ذلك  بالمونة الأسمنتية (3:1) (اسمنت:رمل و باستخدام الإسمنت البورتلاندي المقاوم للكبريتات  بارزة سمك (2سم) أفقية ورأسية للجزء الظاهر من الكرسي مع  الرش المنتظم والاهتمام بالمثنى وترابط البناء والكبس والسعر يتضمن اعمال الطلاء للحجر للواجهات الخارجية للكرسي الحجر طبقاً  تعليمات المهندس المشرف. </t>
    </r>
  </si>
  <si>
    <t>توريد وتركيب لوحة تعريفية للمكاتب بلاستيك حراري مبطن مقاومة للعوامل الخارجية، توضع اعلى أبواب الغرف وتثبث جيدا على الجدار بابعاد 15*30، وعلى المقاول الحصول على نصوص الكتابة التي تحتويها اللوحة من مهندس المشروع.</t>
  </si>
  <si>
    <t>Location coordinate:
E 44.5192707
N 13.6772920</t>
  </si>
  <si>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3.15*2.95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</si>
  <si>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2.95 x 3.15,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</si>
  <si>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بالمتر المربع : توريد وتركيب أبواب من الالمنيوم</t>
    </r>
    <r>
      <rPr>
        <b/>
        <sz val="12"/>
        <rFont val="Calibri"/>
        <family val="2"/>
        <scheme val="minor"/>
      </rPr>
      <t xml:space="preserve">
</t>
    </r>
    <r>
      <rPr>
        <sz val="12"/>
        <rFont val="Calibri"/>
        <family val="2"/>
        <scheme val="minor"/>
      </rPr>
      <t>توريد وتركيب ابواب المنيوم اماراتي نوعية ممتازة للحمامات مقاس 0.80م × 2.00م  بالون المطلوب مكون من حلق سمك 3ملم وفيبرسمك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</si>
  <si>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Calibri"/>
        <family val="2"/>
        <scheme val="minor"/>
      </rPr>
      <t xml:space="preserve"> Aluminum Doors :</t>
    </r>
    <r>
      <rPr>
        <sz val="12"/>
        <rFont val="Calibri"/>
        <family val="2"/>
        <scheme val="minor"/>
      </rPr>
      <t xml:space="preserve">
 Supply and install an aluminum door with all fittings and accessories for latrine, 0.8m wide and 2m high with aluminum frame of  3 mm thick and fiber sheet of 4mm thick according to the drawings and specifications and the instructions of the supervisor.</t>
    </r>
  </si>
  <si>
    <r>
      <rPr>
        <b/>
        <u/>
        <sz val="12"/>
        <rFont val="Calibri"/>
        <family val="2"/>
        <scheme val="minor"/>
      </rPr>
      <t>In pieces: supply and install washbasin:</t>
    </r>
    <r>
      <rPr>
        <sz val="12"/>
        <rFont val="Calibri"/>
        <family val="2"/>
        <scheme val="minor"/>
      </rPr>
      <t xml:space="preserve">
-Suuply and install a washbasin from saudi ceramic of 50cm*45cm dimension with accessories and all fittings.
-The work includes installing a drainage pipes of 2.5" dia. with all fittings from the washbasin to the outside manhle.</t>
    </r>
  </si>
  <si>
    <r>
      <rPr>
        <b/>
        <u/>
        <sz val="11"/>
        <color theme="1"/>
        <rFont val="Calibri"/>
        <family val="2"/>
        <scheme val="minor"/>
      </rPr>
      <t>بالعدد: بناء غرفة تفتيش للمحابس عند خط الضخ:</t>
    </r>
    <r>
      <rPr>
        <sz val="11"/>
        <color theme="1"/>
        <rFont val="Calibri"/>
        <family val="2"/>
        <scheme val="minor"/>
      </rPr>
      <t xml:space="preserve">
بناء غرفة تفتيش للمحابس من البلك الاوتوماتيك مقاس 20سم*20سم*40سم بأبعاد داخلية 0.8 م عرض *0.8 م طول * 0.8 م عمق ويشمل البند صب الأرضية بخرسانة عادية بأبعاد 1.2م*1.2م*0.1م  بنسبة خلط 1:2:4 ومقاومة كسر لا تقل عن 15N/mm2 كما يشمل البند عمل تلابيس من الداخل والخارج لغرفة التفتيش و دهانها بدهان مقاول للرطوبة وجهين وتوريد وتركيب غطاء من الحديد المحبب وكافة مستلزماته ( الاطار, الهندرابات, الاقفال, المفصلات,.....) مع دهانه طبقتين بدهان مقاوم للصدأ  وتوريد قفل نوع GSM وعمل كل مايلزم لاتمام البند وبحسب توجيهات وتعليمات المهندس المشرف</t>
    </r>
  </si>
  <si>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داخلية جديدة للحمامات والمغاسل  ( عدد 2 حمامات + 2 مغاسل)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</si>
  <si>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t>Location coordinate:
E 44.733605
N 13.620371</t>
  </si>
  <si>
    <r>
      <rPr>
        <b/>
        <u/>
        <sz val="12"/>
        <rFont val="Calibri"/>
        <family val="2"/>
        <scheme val="minor"/>
      </rPr>
      <t>بالمتر المربع : توريد وتركيب أبواب من الالمنيوم</t>
    </r>
    <r>
      <rPr>
        <b/>
        <sz val="12"/>
        <rFont val="Calibri"/>
        <family val="2"/>
        <scheme val="minor"/>
      </rPr>
      <t xml:space="preserve">
</t>
    </r>
    <r>
      <rPr>
        <sz val="12"/>
        <rFont val="Calibri"/>
        <family val="2"/>
        <scheme val="minor"/>
      </rPr>
      <t>توريد وتركيب ابواب المنيوم اماراتي نوعية ممتازة  مقاس 1.2م × 2.15م  بالون المطلوب مكون من حلق سمك 3ملم وفيبرسمك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</si>
  <si>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color theme="1"/>
        <rFont val="Calibri"/>
        <family val="2"/>
        <scheme val="minor"/>
      </rPr>
      <t xml:space="preserve">بالمتر المربع/ مباني بلك اتوماتيكي 15 سم : </t>
    </r>
    <r>
      <rPr>
        <sz val="12"/>
        <color theme="1"/>
        <rFont val="Calibri"/>
        <family val="2"/>
        <scheme val="minor"/>
      </rPr>
      <t xml:space="preserve">
توريد وتنفيذ مباني بلك ( بردين ) اسمنتي اتوماتيكي  سمك 15 سم , للقواطع الداخلية و بمونة اسمنتية بنسبة (1:3) . جميع البلك المستخدم اتوماتيكي ضغط عالي بمقاومة كسرعالية وتنفيذ البناء حسب أصول المهنة طبقا للرسومات والمواصفات وتعليمات المهندس المشرف.</t>
    </r>
  </si>
  <si>
    <r>
      <rPr>
        <b/>
        <u/>
        <sz val="12"/>
        <rFont val="Calibri"/>
        <family val="2"/>
        <scheme val="minor"/>
      </rPr>
      <t>Automatic hollow block 15 cm thick :</t>
    </r>
    <r>
      <rPr>
        <sz val="12"/>
        <rFont val="Calibri"/>
        <family val="2"/>
        <scheme val="minor"/>
      </rPr>
      <t xml:space="preserve">
Supply and build Automatic concrete blocks of 15 cm thickness, for internal and external partitions with a mortar mix at a ratio of (1: 3). All of the blocks used for the load bearing walls are high pressure with high fracture strength, and according to the drawings, specifications and instructions of the supervising engineer. </t>
    </r>
  </si>
  <si>
    <r>
      <rPr>
        <b/>
        <u/>
        <sz val="12"/>
        <color theme="1"/>
        <rFont val="Calibri"/>
        <family val="2"/>
        <scheme val="minor"/>
      </rPr>
      <t>بالمقطوعية: تكسير فتحة باب في الجدار االداخلي:</t>
    </r>
    <r>
      <rPr>
        <sz val="12"/>
        <color theme="1"/>
        <rFont val="Calibri"/>
        <family val="2"/>
        <scheme val="minor"/>
      </rPr>
      <t xml:space="preserve">
</t>
    </r>
    <r>
      <rPr>
        <sz val="11"/>
        <color theme="1"/>
        <rFont val="Calibri"/>
        <family val="2"/>
        <scheme val="minor"/>
      </rPr>
      <t>اعمال تكسير فتحة باب في الجدار الداخلي لحمام لعمل باب كمدخل لعمل باب الى الحمام بحيث يكون مقاس الباب 1م × 2.1م , ويشمل البند اعمال إزالة الحجر والقص باستخدام الجلخ وغيره من المعدات بحيث يحافظ على سلامة الاحجار حتى يتم اعادة استخدامها لاكساء حروف الفتحة كما يشمل العمل اعادة التلبيس حول الفتحة واعادة تركيب الاحجار اللازمة مع توريد وتركيب عتبة فوق الباب بابعاد ارتفاع لا يقل عن 20سم× 20سم باستخدام حديد تسليح بقطر لا يقل عن 14ملم  وكما يشمل البند نقل المخلفات الى اماكن تحددها ادارة المستشفى  حسب المتعارف عليه وعمل كل مايلزم لاتمام العمل بسحب المواصفات وتعليمات المهندس المشرف.</t>
    </r>
  </si>
  <si>
    <r>
      <rPr>
        <b/>
        <u/>
        <sz val="12"/>
        <rFont val="Calibri"/>
        <family val="2"/>
        <scheme val="minor"/>
      </rPr>
      <t>Breaking a door opening in the Internal wall :</t>
    </r>
    <r>
      <rPr>
        <b/>
        <sz val="12"/>
        <rFont val="Calibri"/>
        <family val="2"/>
        <scheme val="minor"/>
      </rPr>
      <t xml:space="preserve">
</t>
    </r>
    <r>
      <rPr>
        <sz val="12"/>
        <rFont val="Calibri"/>
        <family val="2"/>
        <scheme val="minor"/>
      </rPr>
      <t>Works to break a door opening in the interior wall of the latrine to make a door as an entrance to make a door to the clinic corridor, so that the size of the door is 1m x 2.1m. The item includes the work of removing the stone and cutting it using a grinder and other equipment in order to preserve the integrity of the stones until they are reused to cover the letters of the opening ). The work also includes re-cladding around the opening and re-installing the necessary stones with the supply and installation of a threshold above the door with dimensions of a height of not less than 20cm x 20cm using reinforcing iron with a diameter of not less than 14mm. The item also includes transporting the waste to places specified by the hospital administration according to custom and doing everything necessary to complete the work by drawing the specifications and instructions of the supervising engineer."</t>
    </r>
  </si>
  <si>
    <t>توريد وتركيب وتشغيل مكيف طن بجودة ممتازة يعمل بالطاقة الشمسية مباشرة 100% مع عدد 3 ألواح شمسية قدرة 550 وات. يحتوي النظام على قاطع رئيسي لحماية المنظمين 32 أمبير وموصلات ومفتاح كهرباء 15 أمبير كما يجب مراعاة حماية أسلاك توصيل النظام بكابل خارجي ذو جودة ممتازة مع تثبيت جيد الجدار وتثبيت الألواح الشمسية على قواعد من الفولاذ المقاوم للصدأ المقاوم للصدأ والعوامل الخارجية ومزودة بقفل لحماية الألواح وكل ما يلزم لإنهاء العمل بالشكل المطلوب وحسب تعليمات المهندس المشرف (هذه المواصفات ل كل واحد)</t>
  </si>
  <si>
    <t xml:space="preserve">Supply, installation and operation of a ton air conditioner with excellent quality, powered by solar energy directly 100%, with 3 solar panels of 550 watts, The system has a main breaker to protect the regulators 32 amps, connectors and a power switch of 15 amps, and it must also be taken into account to protect the connecting wires of the system with an external cable of excellent quality, with good fixing to the wall and fixing the solar panels on stainless steel bases that are resistant to rust and external factors and with a lock to protect the panels and all that is necessary to finish the work as required, and according to the instructions Supervising engineer (this Specification for each one)
</t>
  </si>
  <si>
    <r>
      <rPr>
        <b/>
        <u/>
        <sz val="11"/>
        <rFont val="Calibri"/>
        <family val="2"/>
        <scheme val="minor"/>
      </rPr>
      <t>By Piece: Constructing an inspection room:</t>
    </r>
    <r>
      <rPr>
        <sz val="11"/>
        <rFont val="Calibri"/>
        <family val="2"/>
        <scheme val="minor"/>
      </rPr>
      <t xml:space="preserve">
constructing an inspection room (0.8m*0.8m*0.8m inside  dimensions) for valves made from an automatic block (40cm*20cm*20cm dimensions), the item includes casting the floor with plain concrete (1.2m*1.2m*0.1m) using (1:2:4) ratio to withstand a compressive strength of not less than 15 N/mm2 , The item also include plastering the inspection room from inside &amp; outside and painting for outer wall and installing an iron cover with all accessories ( frame, GSM types locks,....) and paint it 3 coats by anti-corrosion paints.The work include doing all the requirments to finish the work properly according to specifications and instructions of  engineer.</t>
    </r>
  </si>
  <si>
    <r>
      <rPr>
        <b/>
        <u/>
        <sz val="12"/>
        <color theme="1"/>
        <rFont val="Calibri"/>
        <family val="2"/>
        <scheme val="minor"/>
      </rPr>
      <t>بالمتر المربع/ نوافذ المنيوم جديدة :</t>
    </r>
    <r>
      <rPr>
        <sz val="12"/>
        <color theme="1"/>
        <rFont val="Calibri"/>
        <family val="2"/>
        <scheme val="minor"/>
      </rPr>
      <t xml:space="preserve">
توريد وتركيب نوافذ سمك 1.25 مم ،مع الزجاج مسلح سمك (6)مم درفتين او اربع بحسب الرسومات تعتمد العينات قبل التوريد. (والعمل يشمل كافة اللوازم من مغالق وربلات واكسسوارات وشبك نامس والتثبيت الجيد في ثلاثة أماكن بالجدران من كل جانب بواسطة مسامير لولبية وخوابير مع تعبئة الفواصل الصغيرة بمادة السيلكون ،والثمن يشمل: 
_ عمل جميع القطع المعدنية والبراغي اللأزمة مع عمل الثقوب اللأزمة لتصريف مياه الأمطار والتي تتجمع داخل الحلق بحسب الاصول وعمل جميع ما يلزم لأنهاء العمل على أكمل وجه بحسب المخططات والمواصفات وتعليمات المهندس المشرف.</t>
    </r>
  </si>
  <si>
    <r>
      <t xml:space="preserve">بالمتر المربع : بلاط سيراميك لارضيات  :
</t>
    </r>
    <r>
      <rPr>
        <sz val="12"/>
        <color theme="1"/>
        <rFont val="Calibri"/>
        <family val="2"/>
        <scheme val="minor"/>
      </rPr>
      <t xml:space="preserve"> - توريد وتركيب بلاط سراميك  نوعية ممتازة لارضيات المركز  ويشمل فرشة من الهلسن  تحتة ويثبت على مونة إسمنتية بنسبة خلط لا تقل عن (1:3) وتشريب الفواصل بالاسمنت الابيض، طبقا للرسومات والمواصفات وتعليمات المهندس المشرف</t>
    </r>
  </si>
  <si>
    <r>
      <rPr>
        <b/>
        <u/>
        <sz val="12"/>
        <color theme="1"/>
        <rFont val="Calibri"/>
        <family val="2"/>
        <scheme val="minor"/>
      </rPr>
      <t>بالعدد:توريد وتركيب مرحاض عربي (سعودي) مع صندوق طرد:</t>
    </r>
    <r>
      <rPr>
        <sz val="12"/>
        <color theme="1"/>
        <rFont val="Calibri"/>
        <family val="2"/>
        <scheme val="minor"/>
      </rPr>
      <t xml:space="preserve">
- توريد وتركيب مرحاض عربي باللون المطلوب خزف سعودي نوعية ممتازة مع صندوق الطرد (سيفون) ايطالي للحمامات وجميع اكسسواراته ، والعمل يشمل توريد وتركيب محابس الزاوية ايطالي لخزان الطرد مع جميع توصيلات الصرف الصحي حتى غرفة التفتيش حسب الأصول الفنية والهندسية وتوجيهات المهندس المشرف.</t>
    </r>
  </si>
  <si>
    <t>Supply and installation of a 0.5 HP water dynamo  with an electronic regulator (sensitive) of excellent quality. The work includes connecting the pump to the water tank and connecting it to electricity and everything necessary to complete the work according to the specifications and instructions of the supervising engineer.</t>
  </si>
  <si>
    <t>توريد وتركيب دينمو ماء  .5 حصان  مع منظم الالكتروني (حساس) نوعية ممتازة والعمل يشمل ربط المضخة بالماء الخزان وتوصيلها بالكهرباء وكل مايلزم للانهاء العمل وفق المواصفات وتعليمات المهندس المشرف.</t>
  </si>
  <si>
    <r>
      <rPr>
        <b/>
        <u/>
        <sz val="12"/>
        <color theme="1"/>
        <rFont val="Calibri"/>
        <family val="2"/>
        <scheme val="minor"/>
      </rPr>
      <t>بالمتر الطولي :توريد وتنفيذ مواسير شبكة صرف الصحي جديدة للحمامات:</t>
    </r>
    <r>
      <rPr>
        <sz val="12"/>
        <color theme="1"/>
        <rFont val="Calibri"/>
        <family val="2"/>
        <scheme val="minor"/>
      </rPr>
      <t xml:space="preserve">
توريد وتنفيذ شبكة الصرف الصحي للحمامات والمغاسل (عدد 3حمامات و 3 احواض مغاسل) باستخدام مواسير سعودي ضغط عالي بسماكة لاتقل عن 4 ملم وبقطر 4 هنش للحمامات و 2 هنش للمغاسل كما يشمل البند جميع (توصيلات والاكواع و...) والحفر والردم لها من الحمامات وحتى غرفة البيارة الخارجية مع اختبار تشغيلها وانهاء العمل حسب أصول المهنة وتعليمات المهندس المشرف.</t>
    </r>
  </si>
  <si>
    <r>
      <rPr>
        <b/>
        <u/>
        <sz val="12"/>
        <rFont val="Calibri"/>
        <family val="2"/>
        <scheme val="minor"/>
      </rPr>
      <t>By meter length: Providing and installing new pipe for sanitary network for latrine:</t>
    </r>
    <r>
      <rPr>
        <b/>
        <sz val="12"/>
        <rFont val="Calibri"/>
        <family val="2"/>
        <scheme val="minor"/>
      </rPr>
      <t xml:space="preserve">
</t>
    </r>
    <r>
      <rPr>
        <sz val="12"/>
        <rFont val="Calibri"/>
        <family val="2"/>
        <scheme val="minor"/>
      </rPr>
      <t xml:space="preserve">Supply and implementation of a sewage network for bathrooms and washbasins (3 bathrooms and 3 washbasins) using high pressure Saudi pipes with a thickness of not less than 4 mm and a diameter of 4 inches for bathrooms and 2 inches for washbasins. And even the external nursery room with its operation test and termination of work according to the principles of the profession and the instructions of the supervising engineer. </t>
    </r>
  </si>
  <si>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داخلية جديدة للحمامات والمغاسل  ( عدد 3حمامات + 3 مغاسل)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</si>
  <si>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r>
      <rPr>
        <b/>
        <u/>
        <sz val="12"/>
        <rFont val="Calibri"/>
        <family val="2"/>
        <scheme val="minor"/>
      </rPr>
      <t>Lump Sump: Supply and install water network pipes:</t>
    </r>
    <r>
      <rPr>
        <sz val="12"/>
        <rFont val="Calibri"/>
        <family val="2"/>
        <scheme val="minor"/>
      </rPr>
      <t xml:space="preserve">
- Supply and installation of a new internal feeding network for bathrooms and laundries (3 bathrooms + 3 washbasins)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</si>
  <si>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rPr>
        <b/>
        <u/>
        <sz val="12"/>
        <rFont val="Calibri"/>
        <family val="2"/>
        <scheme val="minor"/>
      </rPr>
      <t xml:space="preserve"> بالمقطوعية : الكهرباء ومنظومة طاقة شمسية 
</t>
    </r>
    <r>
      <rPr>
        <sz val="12"/>
        <rFont val="Calibri"/>
        <family val="2"/>
        <scheme val="minor"/>
      </rPr>
      <t>توريد وتركيب وتشغيل منظومة طاقة شمسية تتكون من:
-  ألواح شمسية نوعية ممتازة عدد 8   بقدرة 550 وات نظام 24 فولت, 72 خلية ، يوضع كل لوح فوق قاعدة حديدية من الشلمن 5سم * 5سم * 5ملم مطليه بدهان مقاوم للصداء وجهين و وجهين بدهان زيتي باللون المطلوب مع عمل قفل وتثبيته بالسقف للحماية من السرقة.
- بطارية 12 فولت انبوبية دورة عميقة  حرارة عالية 200 أمبير/ساعة عدد 2 نوعية ممتازة .
- جهاز انفرتر هايبرد بقدرة 3600 وات نظام24 فولت نوعية ممتازة.مع منظم شحن MPPT    مع امكانية التشغيل من الالواح مباشرة  وبحسب مواصفات المهندس المشرف 
- عمل تأريض ومانع صواعق لمنظومة الطاقة الشمسية حسب توجيهات المهندس المشرف.
- عمل قاطع حماية DC بين الالواح والمنظم وقاطع حماية بين البطارية ودخول الانفرتر واربعة قواطع حماية AC بعد خروج الانفرتر والاحمال
- أسلاك الربط نوعية ممتازة و محسوبة على حسب قدرة المنظومة كيبلات  من النحاس لربط الانفرتر بالشبكة  والالواح بالمنظم بطول طابق واحد (30م)مغطى بالكامل بانابيب PVC محمي من الشمس ومثبت بالسقف  وباستخدام توصيلات mc4 ,وبحسب مواصفات المهندس المشرف، والبند يشمل عمل ترنكي لحماية واخفاء الاسلاك الكهربائية داخل المبنى.
- يتم عمل قاعدة من الحديد  شلمن 5سم *5سم * 5مم لحمل وحماية البطاريات  ويتم طلاءه بدهان مقاوم للصداء وجهين ثم يدهن وجهين زيتي باللون المطلوب .
-عمل دورة توعوية وارشادات لمشغلي الطاقة الشمسية للجهة المستفيدة  توضح مكونات المنظومة وبياناتها والياتها وارشادات الاستخدام والتشغيل والغلق والصيانة وعمل دليل مبسط بلغة مبسطة .
كل الاعمال يجب أن تكون حسب أصول المهنة والمواصفات وبحسب تعليمات المهندس المشرف.</t>
    </r>
  </si>
  <si>
    <t>توريد وتركيب دينمو ماء  .5حصان  مع منظم الالكتروني (حساس) نوعية ممتازة والعمل يشمل ربط المضخة بالماء الخزان وتوصيلها بالكهرباء وكل مايلزم للانهاء العمل وفق المواصفات وتعليمات المهندس المشرف.</t>
  </si>
  <si>
    <r>
      <t xml:space="preserve">بالمقطوعية : حفر وبناء بياره:
</t>
    </r>
    <r>
      <rPr>
        <sz val="12"/>
        <rFont val="Calibri"/>
        <family val="2"/>
        <scheme val="minor"/>
      </rPr>
      <t xml:space="preserve">- حفر بيارة بعمق لا يقل عن 3م  وابعاد لا تقل عن قطر 2.5م مع عمل تشذيب الجوانب وتسوية القاع و نقل وازالة المخلفات الى مكان مناسب بعيد عن الموقع حسب الرسومات والمواصفات وتعليمات المهندس المشرف.. 
- عمل صبة نظافة تحت مجرى البناء الحجر لجدران البيارة بسماكة 10سم وبعرض 50سم . 
- توريد وتنفيذ بناء حجر لجدران البيارة بسماكة 40سم وارتفاع لا يقل عن 3.5م بحيث يكون الجدارللبيارة مرتفع عن سطح الارض بمقدار 0.40م بمونة اسمنتية بنسبة خلط 1:3 باستخدام الاسمنت المقاوم مع عمل فتحات مناسبة للتصريف بحسب المواصفات وتوحيهات المهندس المشرف.
-  توريد وتنفيذ خرسانة مسلحة لغطاء البيارة سماكة 10سم بحيث تكون طبقة الحماية لحديد التسليح لا تقل عن 3سم. وحديد التسليح تركي مبروم طبقة واحدة فرش وغظاء قطر 12ملم 5اسياخ لكل متر, أعمال الخلطة الخرسانية بنسبة خلط (2 كري : 2 نيس خشن : 1 اسمنت مقاوم للكبريتات)) وبحيث لا تقل مقاومة الخرسانة عن 25 نيوتن / مم2  وأعمال الرش بالماء للفترة التي يحددها المهندس كما يشمل البند غطاء باب ( 70سم * 70سم ) من الخرسانة المسلحة سماكة لاتقل عن 10 سم  مع عمل مقبض من الحديد قطر 14ملم ,  مع اطار لاحتواء الغطاء من الخرسانة المسلحة باضافة حديد تسليح قطر14ملم دائري للاطار وعمل كل مايلزم لانهاء العمل و كذلك عمل ماسورة تهوية من الحديد السعودي المجلفن مقاس 4هنش نوعية ممتازة بحسب المواصفات وتعليمات المهندس المشرف.
- البند يشمل عمل مواسير حديد مجلف للتهوية قطر 4 هنش عدد 2 مواسير طول الماسورة الواحدة 60 سم مع عمل كوع وشبك وتركيب قبل صب سقف البيارة.
- البند يشمل عمل كل ما يلزم لاتمام العمل حسب الاصول المهنية والمواصفات وتعليمات المهندس المشرف.       </t>
    </r>
  </si>
  <si>
    <r>
      <rPr>
        <b/>
        <u/>
        <sz val="12"/>
        <rFont val="Calibri"/>
        <family val="2"/>
        <scheme val="minor"/>
      </rPr>
      <t xml:space="preserve"> Lump-Sum: Construction of on site disposal Pit:
</t>
    </r>
    <r>
      <rPr>
        <sz val="12"/>
        <rFont val="Calibri"/>
        <family val="2"/>
        <scheme val="minor"/>
      </rPr>
      <t>Excavation for pit with dimensions (3 m deep and 2.5 m diameter) of a depth not less than 3m, including trimming the sides, leveling the bottom, cleaning the site, and the removal of excavated waste to a suitable location away from the construction site as drawings, details, and as directed by the Engineer.
- Supply and build stone wall for the pit 40cm wide using cement mortar 1:3 ( 1 cement :3 sand ) with 2.8m heigth, including supplying materials, water spraying twice a day for three days and completing the work as drawings, details, and as directed by the Engineer in charge.
-  provide and cast reinfoced concrete slab 10cm thick for roof slab with on layer of steel reinfocement bar of 10mm diameter 14cm spaced center to center . the minmum cover to protect steel bar must be not les than 3cm from all sides, concrete comperssive strength should not be less than 25N/mm2 with mixing ratio : (0.7m3 aggregates , 0.4 m3 sand , 350 Kg cement / m3)
- The item also includes a door cover (70 cm * 70 cm) of reinforced concrete, thickness of not less than 10 cm, with an iron handle of 14 mm diameter, with a frame to contain the cover of reinforced concrete by adding reinforcing iron with a diameter of 14 mm circular to the frame and doing everything necessary to finish the work, as well as making a ventilation pipe from Saudi galvanized steel, size 4 inches, excellent quality, according to the specifications and instructions of the supervising engineer.
- supplying and installing Saudi galvanized iron  pipes of 3' diameter for ventilation with a length of 60 cm. The work includes installing an elbow with an iron net to prevents the entry of insects and also fix it with the reinforcement of reservoir ceiling slab.
- All work must be done according to the engineering specifications and engineer instructions.</t>
    </r>
  </si>
  <si>
    <r>
      <rPr>
        <b/>
        <u/>
        <sz val="12"/>
        <color theme="1"/>
        <rFont val="Calibri"/>
        <family val="2"/>
        <scheme val="minor"/>
      </rPr>
      <t>بالمتر الطولي :توريد وتنفيذ مواسير شبكة صرف الصحي جديدة للحمامات:</t>
    </r>
    <r>
      <rPr>
        <sz val="12"/>
        <color theme="1"/>
        <rFont val="Calibri"/>
        <family val="2"/>
        <scheme val="minor"/>
      </rPr>
      <t xml:space="preserve">
توريد وتنفيذ شبكة الصرف الصحي للحمامات والمغاسل (عدد 2حمامات و 2 احواض مغاسل) باستخدام مواسير سعودي ضغط عالي بسماكة لاتقل عن 4 ملم وبقطر 4 هنش للحمامات و 2 هنش للمغاسل كما يشمل البند جميع (توصيلات والاكواع و...) والحفر والردم لها من الحمامات وحتى غرفة البيارة الخارجية مع اختبار تشغيلها وانهاء العمل حسب أصول المهنة وتعليمات المهندس المشرف.</t>
    </r>
  </si>
  <si>
    <r>
      <rPr>
        <b/>
        <u/>
        <sz val="12"/>
        <rFont val="Calibri"/>
        <family val="2"/>
        <scheme val="minor"/>
      </rPr>
      <t>By meter length: Providing and installing new pipe for sanitary network for latrine:</t>
    </r>
    <r>
      <rPr>
        <b/>
        <sz val="12"/>
        <rFont val="Calibri"/>
        <family val="2"/>
        <scheme val="minor"/>
      </rPr>
      <t xml:space="preserve">
</t>
    </r>
    <r>
      <rPr>
        <sz val="12"/>
        <rFont val="Calibri"/>
        <family val="2"/>
        <scheme val="minor"/>
      </rPr>
      <t xml:space="preserve">Supply and implementation of a sewage network for bathrooms and washbasins (2 bathrooms and 2 washbasins) using high pressure Saudi pipes with a thickness of not less than 4 mm and a diameter of 4 inches for bathrooms and 2 inches for washbasins. And even the external nursery room with its operation test and termination of work according to the principles of the profession and the instructions of the supervising engineer. </t>
    </r>
  </si>
  <si>
    <r>
      <rPr>
        <b/>
        <u/>
        <sz val="12"/>
        <color theme="1"/>
        <rFont val="Calibri"/>
        <family val="2"/>
        <scheme val="minor"/>
      </rPr>
      <t>Lump Sum: Provide solar power system:</t>
    </r>
    <r>
      <rPr>
        <sz val="12"/>
        <color theme="1"/>
        <rFont val="Calibri"/>
        <family val="2"/>
        <scheme val="minor"/>
      </rPr>
      <t xml:space="preserve">
Supply and install a solar power system consist of:
- 8 solar pannels with capacity 550W, 24Volt system with 72 cell, with excellent quality, installed in a steel frame with lock, and it is fixed to the roof.
- Two 200 Ah dry high tempretur , deep cycle batterys.
- 3600 W  hyberd inverter,with Mppt solar controller Charger.
- provide and installing earthing system and anti-lighting system.
- Good elecrtical wire with a suitable size including hidden wire trunking.
- provide and installing a steel frame for carrying the batterys.
- provide and installing electrical DC Interrupter circut-breaker between the solar pannels and the charging regulator. and electrical DC Interrupter  circut-breaker between the battery and the inverter and electrical  AC Interrupter  circut-breaker between between the inverter and electrical loads.
- Conduction awareness session and provide a user guide for solar energy operators at the Health Facility.
- All works must be done according to specifications and instructions of the supervising engineer. </t>
    </r>
  </si>
  <si>
    <r>
      <rPr>
        <b/>
        <u/>
        <sz val="12"/>
        <rFont val="Calibri"/>
        <family val="2"/>
        <scheme val="minor"/>
      </rPr>
      <t xml:space="preserve"> Aluminum Doors :</t>
    </r>
    <r>
      <rPr>
        <sz val="12"/>
        <rFont val="Calibri"/>
        <family val="2"/>
        <scheme val="minor"/>
      </rPr>
      <t xml:space="preserve">
 Supply and install an aluminum door with all fittings and accessories for , 1.2m wide and 2.15m high with aluminum frame of  3 mm thick and fiber sheet of 4mm thick according to the drawings and specifications and the instructions of the supervisor.</t>
    </r>
  </si>
  <si>
    <t xml:space="preserve">توريد وتركيب درج مطبخ بارتفاع ١.١٠ م وعرض 80 سم مكون من الالمنيوم والفيبر سماكة ٤  ملي للادراج والرخام الصناعي للسطح مع عمل نعلة للدرج على الايزيد ابعاد الدرفة  عن ٦٠ سم والعمل يشمل عمل حوض مطبخ من السان استيل مع هراب الى اقرب نقطة تصريفمع الحنفية وفق للتعليمات المهندس المشرف </t>
  </si>
  <si>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داخلية جديدة للحمامات والمغاسل  ( عدد 3 حمامات + 3 مغاسل)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</si>
  <si>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r>
      <rPr>
        <b/>
        <u/>
        <sz val="12"/>
        <rFont val="Calibri"/>
        <family val="2"/>
        <scheme val="minor"/>
      </rPr>
      <t>Lump Sump: Supply and install water network pipes:</t>
    </r>
    <r>
      <rPr>
        <sz val="12"/>
        <rFont val="Calibri"/>
        <family val="2"/>
        <scheme val="minor"/>
      </rPr>
      <t xml:space="preserve">
- Supply and installation of a new internal feeding network for bathrooms and laundries (4 bathrooms + 3 washbasins)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</si>
  <si>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t>ملاحظات هامة:
-على المقاول المتقدم في العطاء زيارة الموقع قبل البدء في دراسة العطاء وتقديم العرض ودراسة جميع الظروف المحيطة بالمنشأة والمؤثرة على الأعمال مثل طرق إيصال المواد اللازمة للإنشاء ودراسة طريقة ووسيلة تسوية الموقع العام إن لزم ويتحمل المقاول كامل المسؤولية.
- على المقاول الالتزام بتوفير ادوات السلامة لكافة العمال المتوجودين في منطقة العمل مع الالتزام بتحمل مسؤلية عن اي اصابات تحدث في موقع العمل
- إرفاق العروض بمواصفات فنية تفصيلية لجميع المواد مع إرفاق ضمان حسن تنفيذ (2.5%  من قيمة العرض) . 
-القياس المعتمد هو القياس الهندسي و تخصم كافة الفتحات.
- كلا اللغتين العربية والانجليزية ملزمة للمقاول وبحسب تعليمات المهندس.
- على المقاول اتخاذ جميع إجراءات السلامة اللازمة لحماية الأطفال و الجار و المجتمع.
- على المقاول اجراء جميع الاختبارات المطلوبة يجب أن تكون معتمدة من مختبر معتمد.
- ضمان صيانة ولايقل عن ستة أشهر يبدأ بعد الاستلام الابتدائي.</t>
  </si>
  <si>
    <t>Important notes:
-The contractor must visit the site before bidding and study the environment and the contractor is responsible for that.
-The contractor must commit to providing safety tools for all workers present in the work area, while committing to bear responsibility for any injuries that occur at the work site.
-The contractor must provide technical specification for all building material, and provide good execution (2.5% from total cost) .
-All Measurements are taken as per engineering codes and all openings are deducted.
-Both Languages are obligated for the contractors.
-Safety precautions to protect children, neighbor utilizes and community. 
-All required Tests should be accommodated by an approved lab. 
- maintenance insurance 10% not less than 6 months from intial handover.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</si>
</sst>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ر.ي.‏&quot;_-;\-* #,##0.00\ &quot;ر.ي.‏&quot;_-;_-* &quot;-&quot;??\ &quot;ر.ي.‏&quot;_-;_-@_-"/>
    <numFmt numFmtId="164" formatCode="_-* #,##0.00\ &quot;ر.س.‏&quot;_-;\-* #,##0.00\ &quot;ر.س.‏&quot;_-;_-* &quot;-&quot;??\ &quot;ر.س.‏&quot;_-;_-@_-"/>
    <numFmt numFmtId="165" formatCode="_-[$$-409]* #,##0.00_ ;_-[$$-409]* \-#,##0.00\ ;_-[$$-409]* &quot;-&quot;??_ ;_-@_ "/>
    <numFmt numFmtId="166" formatCode="0.0"/>
    <numFmt numFmtId="167" formatCode="_-[$$-540A]* #,##0.00_ ;_-[$$-540A]* \-#,##0.00\ ;_-[$$-540A]* &quot;-&quot;??_ ;_-@_ "/>
  </numFmts>
  <fonts count="33"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b/>
      <u/>
      <sz val="12"/>
      <color theme="1"/>
      <name val="Calibri"/>
      <family val="2"/>
      <scheme val="minor"/>
    </font>
    <font>
      <b/>
      <sz val="12"/>
      <name val="Calibri"/>
      <family val="2"/>
      <scheme val="minor"/>
    </font>
    <font>
      <sz val="12"/>
      <name val="Calibri"/>
      <family val="2"/>
      <scheme val="minor"/>
    </font>
    <font>
      <b/>
      <u/>
      <sz val="12"/>
      <name val="Calibri"/>
      <family val="2"/>
      <scheme val="minor"/>
    </font>
    <font>
      <sz val="8"/>
      <name val="Calibri"/>
      <family val="2"/>
      <scheme val="minor"/>
    </font>
    <font>
      <sz val="10"/>
      <name val="Times New Roman"/>
      <family val="1"/>
    </font>
    <font>
      <b/>
      <sz val="14"/>
      <color theme="1"/>
      <name val="Cambria"/>
      <family val="1"/>
    </font>
    <font>
      <b/>
      <sz val="12"/>
      <color theme="1"/>
      <name val="Cambria"/>
      <family val="1"/>
    </font>
    <font>
      <b/>
      <sz val="16"/>
      <color theme="1"/>
      <name val="Cambria"/>
      <family val="1"/>
    </font>
    <font>
      <b/>
      <i/>
      <sz val="16"/>
      <color theme="1"/>
      <name val="Cambria"/>
      <family val="1"/>
    </font>
    <font>
      <sz val="16"/>
      <name val="Calibri Light"/>
      <family val="1"/>
      <scheme val="major"/>
    </font>
    <font>
      <b/>
      <i/>
      <sz val="18"/>
      <color theme="1"/>
      <name val="Cambria"/>
      <family val="1"/>
    </font>
    <font>
      <u/>
      <sz val="12"/>
      <color theme="1"/>
      <name val="Calibri"/>
      <family val="2"/>
      <scheme val="minor"/>
    </font>
    <font>
      <b/>
      <u/>
      <sz val="11"/>
      <color theme="1"/>
      <name val="Calibri"/>
      <family val="2"/>
      <scheme val="minor"/>
    </font>
    <font>
      <sz val="10"/>
      <name val="Calibri"/>
      <family val="2"/>
      <scheme val="minor"/>
    </font>
    <font>
      <b/>
      <sz val="14"/>
      <name val="Calibri"/>
      <family val="2"/>
      <scheme val="minor"/>
    </font>
    <font>
      <b/>
      <sz val="14"/>
      <color theme="1"/>
      <name val="Calibri"/>
      <family val="2"/>
      <scheme val="minor"/>
    </font>
    <font>
      <b/>
      <sz val="12"/>
      <color theme="1"/>
      <name val="Calibri"/>
      <family val="2"/>
      <scheme val="minor"/>
    </font>
    <font>
      <sz val="14"/>
      <name val="Calibri"/>
      <family val="2"/>
      <scheme val="minor"/>
    </font>
    <font>
      <b/>
      <i/>
      <sz val="12"/>
      <color theme="1"/>
      <name val="Calibri"/>
      <family val="2"/>
      <scheme val="minor"/>
    </font>
    <font>
      <b/>
      <sz val="12"/>
      <color rgb="FF000000"/>
      <name val="Calibri"/>
      <family val="2"/>
      <scheme val="minor"/>
    </font>
    <font>
      <b/>
      <u/>
      <sz val="12"/>
      <color rgb="FF000000"/>
      <name val="Calibri"/>
      <family val="2"/>
      <scheme val="minor"/>
    </font>
    <font>
      <sz val="12"/>
      <color rgb="FF000000"/>
      <name val="Calibri"/>
      <family val="2"/>
      <scheme val="minor"/>
    </font>
    <font>
      <sz val="12"/>
      <color indexed="64"/>
      <name val="Calibri"/>
      <family val="2"/>
      <scheme val="minor"/>
    </font>
    <font>
      <sz val="11"/>
      <name val="Calibri"/>
      <family val="2"/>
      <scheme val="minor"/>
    </font>
    <font>
      <b/>
      <u/>
      <sz val="11"/>
      <name val="Calibri"/>
      <family val="2"/>
      <scheme val="minor"/>
    </font>
    <font>
      <sz val="11"/>
      <color theme="1"/>
      <name val="Calibri"/>
      <family val="2"/>
    </font>
    <font>
      <sz val="12"/>
      <name val="Calibri Light"/>
      <family val="1"/>
      <scheme val="major"/>
    </font>
    <font>
      <sz val="12"/>
      <color theme="1"/>
      <name val="Calibri Light"/>
      <family val="1"/>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FF7C8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0" fontId="2" fillId="0" borderId="0"/>
    <xf numFmtId="0" fontId="1" fillId="0" borderId="0"/>
    <xf numFmtId="0" fontId="2" fillId="0" borderId="0"/>
    <xf numFmtId="0" fontId="9" fillId="0" borderId="0"/>
    <xf numFmtId="0" fontId="2" fillId="0" borderId="0"/>
    <xf numFmtId="0" fontId="2" fillId="0" borderId="0">
      <alignment vertical="center"/>
    </xf>
  </cellStyleXfs>
  <cellXfs count="139">
    <xf numFmtId="0" fontId="0" fillId="0" borderId="0" xfId="0"/>
    <xf numFmtId="0" fontId="3" fillId="0" borderId="1" xfId="2" applyFont="1" applyBorder="1" applyAlignment="1">
      <alignment horizontal="right" vertical="center" wrapText="1"/>
    </xf>
    <xf numFmtId="0" fontId="9" fillId="0" borderId="0" xfId="9" applyFont="1" applyAlignment="1">
      <alignment horizontal="left" vertical="center" wrapText="1" shrinkToFit="1"/>
    </xf>
    <xf numFmtId="0" fontId="10" fillId="4" borderId="1" xfId="4" applyFont="1" applyFill="1" applyBorder="1" applyAlignment="1">
      <alignment horizontal="center" vertical="center" wrapText="1"/>
    </xf>
    <xf numFmtId="0" fontId="13" fillId="0" borderId="1" xfId="4" applyFont="1" applyBorder="1" applyAlignment="1">
      <alignment horizontal="center" vertical="center" wrapText="1"/>
    </xf>
    <xf numFmtId="165" fontId="13" fillId="0" borderId="1" xfId="4" applyNumberFormat="1" applyFont="1" applyBorder="1" applyAlignment="1">
      <alignment horizontal="center" vertical="center" wrapText="1"/>
    </xf>
    <xf numFmtId="0" fontId="12" fillId="4" borderId="1" xfId="4" applyFont="1" applyFill="1" applyBorder="1" applyAlignment="1">
      <alignment vertical="center" wrapText="1"/>
    </xf>
    <xf numFmtId="167" fontId="15" fillId="4" borderId="1" xfId="4" applyNumberFormat="1" applyFont="1" applyFill="1" applyBorder="1" applyAlignment="1">
      <alignment horizontal="center" vertical="center" wrapText="1"/>
    </xf>
    <xf numFmtId="0" fontId="1" fillId="0" borderId="1" xfId="2" applyFont="1" applyBorder="1" applyAlignment="1">
      <alignment horizontal="right" vertical="center" wrapText="1"/>
    </xf>
    <xf numFmtId="0" fontId="18" fillId="0" borderId="0" xfId="2" applyFont="1" applyAlignment="1">
      <alignment vertical="center"/>
    </xf>
    <xf numFmtId="166" fontId="19" fillId="4" borderId="1" xfId="2" applyNumberFormat="1" applyFont="1" applyFill="1" applyBorder="1" applyAlignment="1">
      <alignment horizontal="center" vertical="center" wrapText="1"/>
    </xf>
    <xf numFmtId="0" fontId="19" fillId="4" borderId="1" xfId="2" applyFont="1" applyFill="1" applyBorder="1" applyAlignment="1">
      <alignment horizontal="center" vertical="center"/>
    </xf>
    <xf numFmtId="0" fontId="19" fillId="4" borderId="1" xfId="2" applyFont="1" applyFill="1" applyBorder="1" applyAlignment="1">
      <alignment horizontal="center" vertical="center" wrapText="1"/>
    </xf>
    <xf numFmtId="0" fontId="1" fillId="0" borderId="0" xfId="0" applyFont="1" applyAlignment="1">
      <alignment vertical="center"/>
    </xf>
    <xf numFmtId="166" fontId="20" fillId="4" borderId="1" xfId="2" applyNumberFormat="1" applyFont="1" applyFill="1" applyBorder="1" applyAlignment="1">
      <alignment horizontal="center" vertical="center"/>
    </xf>
    <xf numFmtId="2" fontId="20" fillId="4" borderId="1" xfId="2" applyNumberFormat="1" applyFont="1" applyFill="1" applyBorder="1" applyAlignment="1">
      <alignment horizontal="right" vertical="center"/>
    </xf>
    <xf numFmtId="2" fontId="20" fillId="4" borderId="1" xfId="2" applyNumberFormat="1" applyFont="1" applyFill="1" applyBorder="1" applyAlignment="1">
      <alignment horizontal="center" vertical="center"/>
    </xf>
    <xf numFmtId="165" fontId="19" fillId="4" borderId="1" xfId="3" applyNumberFormat="1" applyFont="1" applyFill="1" applyBorder="1" applyAlignment="1">
      <alignment horizontal="center" vertical="center"/>
    </xf>
    <xf numFmtId="0" fontId="19" fillId="4" borderId="1" xfId="2" applyFont="1" applyFill="1" applyBorder="1" applyAlignment="1">
      <alignment horizontal="left" vertical="center" wrapText="1"/>
    </xf>
    <xf numFmtId="166" fontId="21" fillId="4" borderId="1" xfId="2" applyNumberFormat="1" applyFont="1" applyFill="1" applyBorder="1" applyAlignment="1">
      <alignment horizontal="center" vertical="center"/>
    </xf>
    <xf numFmtId="0" fontId="19" fillId="4" borderId="1" xfId="2" applyFont="1" applyFill="1" applyBorder="1" applyAlignment="1">
      <alignment horizontal="right" vertical="center" wrapText="1"/>
    </xf>
    <xf numFmtId="2" fontId="3" fillId="4" borderId="1" xfId="2" applyNumberFormat="1" applyFont="1" applyFill="1" applyBorder="1" applyAlignment="1">
      <alignment horizontal="center" vertical="center"/>
    </xf>
    <xf numFmtId="165" fontId="6" fillId="4" borderId="1" xfId="3" applyNumberFormat="1" applyFont="1" applyFill="1" applyBorder="1" applyAlignment="1">
      <alignment horizontal="center" vertical="center"/>
    </xf>
    <xf numFmtId="166" fontId="21" fillId="0" borderId="1" xfId="2" applyNumberFormat="1" applyFont="1" applyBorder="1" applyAlignment="1">
      <alignment horizontal="center" vertical="center"/>
    </xf>
    <xf numFmtId="0" fontId="6" fillId="0" borderId="1" xfId="4" applyFont="1" applyBorder="1" applyAlignment="1">
      <alignment horizontal="right" vertical="center" wrapText="1"/>
    </xf>
    <xf numFmtId="0" fontId="6" fillId="2" borderId="1" xfId="2" applyFont="1" applyFill="1" applyBorder="1" applyAlignment="1">
      <alignment horizontal="center" vertical="center" wrapText="1"/>
    </xf>
    <xf numFmtId="2" fontId="6" fillId="2" borderId="1" xfId="2" applyNumberFormat="1" applyFont="1" applyFill="1" applyBorder="1" applyAlignment="1">
      <alignment horizontal="center" vertical="center"/>
    </xf>
    <xf numFmtId="2" fontId="6" fillId="0" borderId="1" xfId="3" applyNumberFormat="1" applyFont="1" applyFill="1" applyBorder="1" applyAlignment="1">
      <alignment horizontal="center" vertical="center"/>
    </xf>
    <xf numFmtId="0" fontId="6" fillId="3" borderId="1" xfId="2" applyFont="1" applyFill="1" applyBorder="1" applyAlignment="1">
      <alignment horizontal="left" vertical="center" wrapText="1"/>
    </xf>
    <xf numFmtId="2" fontId="3" fillId="0" borderId="1" xfId="4" applyNumberFormat="1" applyFont="1" applyBorder="1" applyAlignment="1">
      <alignment horizontal="center" vertical="center" wrapText="1"/>
    </xf>
    <xf numFmtId="0" fontId="6" fillId="0" borderId="1" xfId="2" applyFont="1" applyBorder="1" applyAlignment="1">
      <alignment horizontal="left" vertical="center" wrapText="1"/>
    </xf>
    <xf numFmtId="2" fontId="6" fillId="2" borderId="1" xfId="2" applyNumberFormat="1" applyFont="1" applyFill="1" applyBorder="1" applyAlignment="1">
      <alignment horizontal="center" vertical="center" wrapText="1"/>
    </xf>
    <xf numFmtId="0" fontId="22" fillId="4" borderId="1" xfId="2" applyFont="1" applyFill="1" applyBorder="1" applyAlignment="1">
      <alignment horizontal="center" vertical="center" wrapText="1"/>
    </xf>
    <xf numFmtId="2" fontId="3" fillId="4" borderId="1" xfId="4" applyNumberFormat="1" applyFont="1" applyFill="1" applyBorder="1" applyAlignment="1">
      <alignment horizontal="center" vertical="center" wrapText="1"/>
    </xf>
    <xf numFmtId="2" fontId="6" fillId="4" borderId="1" xfId="3" applyNumberFormat="1" applyFont="1" applyFill="1" applyBorder="1" applyAlignment="1">
      <alignment horizontal="center" vertical="center"/>
    </xf>
    <xf numFmtId="0" fontId="5" fillId="2" borderId="1" xfId="2" applyFont="1" applyFill="1" applyBorder="1" applyAlignment="1">
      <alignment horizontal="right" vertical="center" wrapText="1"/>
    </xf>
    <xf numFmtId="0" fontId="6" fillId="2" borderId="1" xfId="2" applyFont="1" applyFill="1" applyBorder="1" applyAlignment="1">
      <alignment horizontal="left" vertical="center" wrapText="1"/>
    </xf>
    <xf numFmtId="0" fontId="4" fillId="2" borderId="1" xfId="2" applyFont="1" applyFill="1" applyBorder="1" applyAlignment="1">
      <alignment horizontal="right" vertical="center" wrapText="1"/>
    </xf>
    <xf numFmtId="0" fontId="5" fillId="2" borderId="1" xfId="6" applyFont="1" applyFill="1" applyBorder="1" applyAlignment="1">
      <alignment horizontal="left" vertical="center" wrapText="1"/>
    </xf>
    <xf numFmtId="0" fontId="4" fillId="0" borderId="1" xfId="11" applyFont="1" applyBorder="1" applyAlignment="1">
      <alignment horizontal="right" vertical="center" wrapText="1"/>
    </xf>
    <xf numFmtId="0" fontId="6" fillId="0" borderId="1" xfId="11" applyFont="1" applyBorder="1" applyAlignment="1">
      <alignment horizontal="center" vertical="center" wrapText="1"/>
    </xf>
    <xf numFmtId="2" fontId="6" fillId="0" borderId="1" xfId="11" applyNumberFormat="1" applyFont="1" applyBorder="1" applyAlignment="1">
      <alignment horizontal="center" vertical="center" wrapText="1"/>
    </xf>
    <xf numFmtId="2" fontId="6" fillId="2" borderId="1" xfId="11"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20" fillId="4" borderId="1" xfId="4" applyFont="1" applyFill="1" applyBorder="1" applyAlignment="1">
      <alignment horizontal="right" vertical="center" wrapText="1"/>
    </xf>
    <xf numFmtId="2" fontId="5" fillId="4" borderId="1" xfId="2" applyNumberFormat="1" applyFont="1" applyFill="1" applyBorder="1" applyAlignment="1">
      <alignment horizontal="center" vertical="center"/>
    </xf>
    <xf numFmtId="2" fontId="20" fillId="4" borderId="1" xfId="4" applyNumberFormat="1" applyFont="1" applyFill="1" applyBorder="1" applyAlignment="1">
      <alignment horizontal="center" vertical="center" wrapText="1"/>
    </xf>
    <xf numFmtId="2" fontId="19" fillId="4" borderId="1" xfId="3" applyNumberFormat="1" applyFont="1" applyFill="1" applyBorder="1" applyAlignment="1">
      <alignment horizontal="center" vertical="center"/>
    </xf>
    <xf numFmtId="166" fontId="23" fillId="0" borderId="1" xfId="2" applyNumberFormat="1" applyFont="1" applyBorder="1" applyAlignment="1">
      <alignment horizontal="center" vertical="center"/>
    </xf>
    <xf numFmtId="0" fontId="5" fillId="0" borderId="1" xfId="2" applyFont="1" applyBorder="1" applyAlignment="1">
      <alignment horizontal="right" vertical="center" wrapText="1"/>
    </xf>
    <xf numFmtId="0" fontId="6" fillId="0" borderId="1" xfId="2" applyFont="1" applyBorder="1" applyAlignment="1">
      <alignment horizontal="center" vertical="center" wrapText="1"/>
    </xf>
    <xf numFmtId="2" fontId="6" fillId="0" borderId="1" xfId="2" applyNumberFormat="1" applyFont="1" applyBorder="1" applyAlignment="1">
      <alignment horizontal="center" vertical="center" wrapText="1"/>
    </xf>
    <xf numFmtId="2" fontId="6" fillId="0" borderId="1" xfId="2" applyNumberFormat="1" applyFont="1" applyBorder="1" applyAlignment="1">
      <alignment horizontal="center" vertical="center"/>
    </xf>
    <xf numFmtId="0" fontId="5" fillId="0" borderId="1" xfId="0" applyFont="1" applyBorder="1" applyAlignment="1">
      <alignment horizontal="right" vertical="center" wrapText="1"/>
    </xf>
    <xf numFmtId="2" fontId="6" fillId="0" borderId="1" xfId="0" applyNumberFormat="1" applyFont="1" applyBorder="1" applyAlignment="1">
      <alignment horizontal="center" vertical="center"/>
    </xf>
    <xf numFmtId="2" fontId="23" fillId="0" borderId="1" xfId="2" applyNumberFormat="1" applyFont="1" applyBorder="1" applyAlignment="1">
      <alignment horizontal="center" vertical="center"/>
    </xf>
    <xf numFmtId="0" fontId="24" fillId="2" borderId="1" xfId="12" applyFont="1" applyFill="1" applyBorder="1" applyAlignment="1">
      <alignment horizontal="right" vertical="center" wrapText="1"/>
    </xf>
    <xf numFmtId="2" fontId="3" fillId="2" borderId="1" xfId="6" applyNumberFormat="1" applyFont="1" applyFill="1" applyBorder="1" applyAlignment="1">
      <alignment horizontal="center" vertical="center" wrapText="1"/>
    </xf>
    <xf numFmtId="2" fontId="6" fillId="2" borderId="1" xfId="6" applyNumberFormat="1" applyFont="1" applyFill="1" applyBorder="1" applyAlignment="1">
      <alignment horizontal="center" vertical="center"/>
    </xf>
    <xf numFmtId="2" fontId="3" fillId="2" borderId="1" xfId="4" applyNumberFormat="1" applyFont="1" applyFill="1" applyBorder="1" applyAlignment="1">
      <alignment horizontal="center" vertical="center" wrapText="1"/>
    </xf>
    <xf numFmtId="0" fontId="27" fillId="2" borderId="1" xfId="12" applyFont="1" applyFill="1" applyBorder="1" applyAlignment="1">
      <alignment horizontal="left" vertical="center" wrapText="1"/>
    </xf>
    <xf numFmtId="0" fontId="28" fillId="2" borderId="1" xfId="2" applyFont="1" applyFill="1" applyBorder="1" applyAlignment="1">
      <alignment horizontal="center" vertical="center" wrapText="1"/>
    </xf>
    <xf numFmtId="2" fontId="28" fillId="2" borderId="1" xfId="2" applyNumberFormat="1" applyFont="1" applyFill="1" applyBorder="1" applyAlignment="1">
      <alignment horizontal="center" vertical="center" wrapText="1"/>
    </xf>
    <xf numFmtId="0" fontId="28" fillId="0" borderId="1" xfId="2" applyFont="1" applyBorder="1" applyAlignment="1">
      <alignment horizontal="left" vertical="center" wrapText="1"/>
    </xf>
    <xf numFmtId="0" fontId="6" fillId="0" borderId="1" xfId="6" applyFont="1" applyBorder="1" applyAlignment="1">
      <alignment horizontal="left" vertical="center" wrapText="1"/>
    </xf>
    <xf numFmtId="0" fontId="6" fillId="2" borderId="1" xfId="6" applyFont="1" applyFill="1" applyBorder="1" applyAlignment="1">
      <alignment horizontal="left" vertical="center" wrapText="1"/>
    </xf>
    <xf numFmtId="166" fontId="20" fillId="4" borderId="1" xfId="0" applyNumberFormat="1" applyFont="1" applyFill="1" applyBorder="1" applyAlignment="1">
      <alignment horizontal="center" vertical="center"/>
    </xf>
    <xf numFmtId="2" fontId="22" fillId="4" borderId="1" xfId="2" applyNumberFormat="1" applyFont="1" applyFill="1" applyBorder="1" applyAlignment="1">
      <alignment horizontal="center" vertical="center" wrapText="1"/>
    </xf>
    <xf numFmtId="2" fontId="6" fillId="4" borderId="1" xfId="1" applyNumberFormat="1" applyFont="1" applyFill="1" applyBorder="1" applyAlignment="1">
      <alignment horizontal="center" vertical="center"/>
    </xf>
    <xf numFmtId="166" fontId="21" fillId="0" borderId="1" xfId="0" applyNumberFormat="1" applyFont="1" applyBorder="1" applyAlignment="1">
      <alignment horizontal="center" vertical="center"/>
    </xf>
    <xf numFmtId="0" fontId="3" fillId="0" borderId="1" xfId="4" applyFont="1" applyBorder="1" applyAlignment="1">
      <alignment horizontal="right" vertical="center" wrapText="1"/>
    </xf>
    <xf numFmtId="2" fontId="6" fillId="0" borderId="1" xfId="1" applyNumberFormat="1" applyFont="1" applyFill="1" applyBorder="1" applyAlignment="1">
      <alignment horizontal="center" vertical="center"/>
    </xf>
    <xf numFmtId="166" fontId="1" fillId="0" borderId="0" xfId="0" applyNumberFormat="1" applyFont="1" applyAlignment="1">
      <alignment vertical="center"/>
    </xf>
    <xf numFmtId="0" fontId="1" fillId="0" borderId="0" xfId="0" applyFont="1" applyAlignment="1">
      <alignment horizontal="center" vertical="center"/>
    </xf>
    <xf numFmtId="0" fontId="5" fillId="2" borderId="1" xfId="2" applyFont="1" applyFill="1" applyBorder="1" applyAlignment="1">
      <alignment horizontal="left" vertical="center" wrapText="1"/>
    </xf>
    <xf numFmtId="2" fontId="3" fillId="0" borderId="1" xfId="2" applyNumberFormat="1" applyFont="1" applyBorder="1" applyAlignment="1">
      <alignment horizontal="center" vertical="center" wrapText="1"/>
    </xf>
    <xf numFmtId="1" fontId="20" fillId="4" borderId="1" xfId="2" applyNumberFormat="1" applyFont="1" applyFill="1" applyBorder="1" applyAlignment="1">
      <alignment horizontal="center" vertical="center"/>
    </xf>
    <xf numFmtId="2" fontId="6" fillId="0" borderId="1" xfId="8" applyNumberFormat="1" applyFont="1" applyBorder="1" applyAlignment="1">
      <alignment horizontal="center" vertical="center"/>
    </xf>
    <xf numFmtId="0" fontId="6" fillId="0" borderId="1" xfId="8" applyFont="1" applyBorder="1" applyAlignment="1">
      <alignment horizontal="left" vertical="center" wrapText="1"/>
    </xf>
    <xf numFmtId="0" fontId="21" fillId="2" borderId="1" xfId="2" applyFont="1" applyFill="1" applyBorder="1" applyAlignment="1">
      <alignment horizontal="right" vertical="center" wrapText="1"/>
    </xf>
    <xf numFmtId="0" fontId="3" fillId="2" borderId="1" xfId="4" applyFont="1" applyFill="1" applyBorder="1" applyAlignment="1">
      <alignment horizontal="right" vertical="center" wrapText="1"/>
    </xf>
    <xf numFmtId="0" fontId="6" fillId="0" borderId="1" xfId="0" applyFont="1" applyBorder="1" applyAlignment="1">
      <alignment horizontal="left" vertical="center" wrapText="1"/>
    </xf>
    <xf numFmtId="0" fontId="6" fillId="2" borderId="1" xfId="2" applyFont="1" applyFill="1" applyBorder="1" applyAlignment="1">
      <alignment horizontal="right" vertical="center" wrapText="1"/>
    </xf>
    <xf numFmtId="166" fontId="23" fillId="0" borderId="1" xfId="0" applyNumberFormat="1" applyFont="1" applyBorder="1" applyAlignment="1">
      <alignment horizontal="center" vertical="center"/>
    </xf>
    <xf numFmtId="0" fontId="5" fillId="2" borderId="1" xfId="2" applyFont="1" applyFill="1" applyBorder="1" applyAlignment="1">
      <alignment vertical="center" wrapText="1" readingOrder="2"/>
    </xf>
    <xf numFmtId="0" fontId="3" fillId="0" borderId="1" xfId="2" applyFont="1" applyBorder="1" applyAlignment="1">
      <alignment vertical="center" wrapText="1" readingOrder="1"/>
    </xf>
    <xf numFmtId="165" fontId="19" fillId="5" borderId="1" xfId="1" applyNumberFormat="1" applyFont="1" applyFill="1" applyBorder="1" applyAlignment="1">
      <alignment horizontal="center" vertical="center"/>
    </xf>
    <xf numFmtId="0" fontId="6" fillId="2" borderId="1" xfId="2" applyFont="1" applyFill="1" applyBorder="1" applyAlignment="1">
      <alignment vertical="center" wrapText="1"/>
    </xf>
    <xf numFmtId="2" fontId="3" fillId="0" borderId="1" xfId="0" applyNumberFormat="1" applyFont="1" applyBorder="1" applyAlignment="1">
      <alignment horizontal="center" vertical="center" wrapText="1"/>
    </xf>
    <xf numFmtId="0" fontId="30" fillId="0" borderId="5" xfId="6" applyFont="1" applyBorder="1" applyAlignment="1">
      <alignment vertical="center" wrapText="1"/>
    </xf>
    <xf numFmtId="0" fontId="31" fillId="2" borderId="1" xfId="2" applyFont="1" applyFill="1" applyBorder="1" applyAlignment="1">
      <alignment horizontal="center" vertical="center" wrapText="1"/>
    </xf>
    <xf numFmtId="0" fontId="32" fillId="0" borderId="1" xfId="4" applyFont="1" applyBorder="1" applyAlignment="1">
      <alignment horizontal="center" vertical="center" wrapText="1"/>
    </xf>
    <xf numFmtId="0" fontId="31" fillId="0" borderId="1" xfId="1" applyNumberFormat="1" applyFont="1" applyFill="1" applyBorder="1" applyAlignment="1">
      <alignment horizontal="center" vertical="center"/>
    </xf>
    <xf numFmtId="0" fontId="30" fillId="0" borderId="5" xfId="6" applyFont="1" applyBorder="1" applyAlignment="1">
      <alignment vertical="top" wrapText="1"/>
    </xf>
    <xf numFmtId="0" fontId="30" fillId="0" borderId="6" xfId="6" applyFont="1" applyBorder="1" applyAlignment="1">
      <alignment vertical="center" wrapText="1"/>
    </xf>
    <xf numFmtId="0" fontId="30" fillId="0" borderId="6" xfId="6" applyFont="1" applyBorder="1" applyAlignment="1">
      <alignment vertical="top" wrapText="1"/>
    </xf>
    <xf numFmtId="0" fontId="14" fillId="2" borderId="2" xfId="10" applyFont="1" applyFill="1" applyBorder="1" applyAlignment="1">
      <alignment horizontal="center" vertical="center" wrapText="1"/>
    </xf>
    <xf numFmtId="0" fontId="14" fillId="2" borderId="3" xfId="10" applyFont="1" applyFill="1" applyBorder="1" applyAlignment="1">
      <alignment horizontal="center" vertical="center" wrapText="1"/>
    </xf>
    <xf numFmtId="0" fontId="14" fillId="2" borderId="4" xfId="10" applyFont="1" applyFill="1" applyBorder="1" applyAlignment="1">
      <alignment horizontal="center" vertical="center" wrapText="1"/>
    </xf>
    <xf numFmtId="0" fontId="12" fillId="4" borderId="1" xfId="4" applyFont="1" applyFill="1" applyBorder="1" applyAlignment="1">
      <alignment horizontal="center" vertical="center" wrapText="1"/>
    </xf>
    <xf numFmtId="0" fontId="12" fillId="4" borderId="2" xfId="4" applyFont="1" applyFill="1" applyBorder="1" applyAlignment="1">
      <alignment horizontal="center" vertical="center" wrapText="1"/>
    </xf>
    <xf numFmtId="0" fontId="12" fillId="4" borderId="3" xfId="4" applyFont="1" applyFill="1" applyBorder="1" applyAlignment="1">
      <alignment horizontal="center" vertical="center" wrapText="1"/>
    </xf>
    <xf numFmtId="0" fontId="12" fillId="4" borderId="4" xfId="4" applyFont="1" applyFill="1" applyBorder="1" applyAlignment="1">
      <alignment horizontal="center" vertical="center" wrapText="1"/>
    </xf>
    <xf numFmtId="0" fontId="10" fillId="4" borderId="2" xfId="4" applyFont="1" applyFill="1" applyBorder="1" applyAlignment="1">
      <alignment horizontal="center" vertical="center" wrapText="1"/>
    </xf>
    <xf numFmtId="0" fontId="10" fillId="4" borderId="4" xfId="4" applyFont="1" applyFill="1" applyBorder="1" applyAlignment="1">
      <alignment horizontal="center" vertical="center" wrapText="1"/>
    </xf>
    <xf numFmtId="0" fontId="11" fillId="4" borderId="2"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4" xfId="4" applyFont="1" applyFill="1" applyBorder="1" applyAlignment="1">
      <alignment horizontal="center" vertical="center" wrapText="1"/>
    </xf>
    <xf numFmtId="0" fontId="9" fillId="0" borderId="2" xfId="9" applyFont="1" applyBorder="1" applyAlignment="1">
      <alignment horizontal="center" vertical="center" wrapText="1" shrinkToFit="1"/>
    </xf>
    <xf numFmtId="0" fontId="9" fillId="0" borderId="3" xfId="9" applyFont="1" applyBorder="1" applyAlignment="1">
      <alignment horizontal="center" vertical="center" wrapText="1" shrinkToFit="1"/>
    </xf>
    <xf numFmtId="0" fontId="9" fillId="0" borderId="4" xfId="9" applyFont="1" applyBorder="1" applyAlignment="1">
      <alignment horizontal="center" vertical="center" wrapText="1" shrinkToFit="1"/>
    </xf>
    <xf numFmtId="0" fontId="9" fillId="0" borderId="1" xfId="9" applyFont="1" applyBorder="1" applyAlignment="1">
      <alignment horizontal="center" vertical="center" wrapText="1" shrinkToFit="1"/>
    </xf>
    <xf numFmtId="2" fontId="20" fillId="5" borderId="1" xfId="2" applyNumberFormat="1" applyFont="1" applyFill="1" applyBorder="1" applyAlignment="1">
      <alignment horizontal="center" vertical="center"/>
    </xf>
    <xf numFmtId="0" fontId="19" fillId="5" borderId="1" xfId="2" applyFont="1" applyFill="1" applyBorder="1" applyAlignment="1">
      <alignment horizontal="center" vertical="center" wrapText="1"/>
    </xf>
    <xf numFmtId="0" fontId="5" fillId="4" borderId="1" xfId="2" applyFont="1" applyFill="1" applyBorder="1" applyAlignment="1">
      <alignment horizontal="right" vertical="center" wrapText="1"/>
    </xf>
    <xf numFmtId="0" fontId="5" fillId="4" borderId="1" xfId="2" applyFont="1" applyFill="1" applyBorder="1" applyAlignment="1">
      <alignment horizontal="right" vertical="center"/>
    </xf>
    <xf numFmtId="0" fontId="5" fillId="4" borderId="1" xfId="2" applyFont="1" applyFill="1" applyBorder="1" applyAlignment="1">
      <alignment horizontal="left" vertical="center" wrapText="1" readingOrder="1"/>
    </xf>
    <xf numFmtId="0" fontId="5" fillId="2" borderId="2" xfId="2" applyFont="1" applyFill="1" applyBorder="1" applyAlignment="1">
      <alignment horizontal="center" vertical="center" wrapText="1" readingOrder="2"/>
    </xf>
    <xf numFmtId="0" fontId="5" fillId="2" borderId="3" xfId="2" applyFont="1" applyFill="1" applyBorder="1" applyAlignment="1">
      <alignment horizontal="center" vertical="center" wrapText="1" readingOrder="2"/>
    </xf>
    <xf numFmtId="0" fontId="5" fillId="2" borderId="4" xfId="2" applyFont="1" applyFill="1" applyBorder="1" applyAlignment="1">
      <alignment horizontal="center" vertical="center" wrapText="1" readingOrder="2"/>
    </xf>
    <xf numFmtId="166" fontId="23" fillId="0" borderId="1" xfId="2" applyNumberFormat="1" applyFont="1" applyBorder="1" applyAlignment="1">
      <alignment horizontal="center" vertical="center"/>
    </xf>
    <xf numFmtId="0" fontId="5" fillId="2"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2" fontId="6" fillId="2" borderId="1" xfId="2" applyNumberFormat="1" applyFont="1" applyFill="1" applyBorder="1" applyAlignment="1">
      <alignment horizontal="center" vertical="center" wrapText="1"/>
    </xf>
    <xf numFmtId="2" fontId="6" fillId="0" borderId="7" xfId="2" applyNumberFormat="1" applyFont="1" applyBorder="1" applyAlignment="1">
      <alignment horizontal="center" vertical="center"/>
    </xf>
    <xf numFmtId="2" fontId="6" fillId="0" borderId="8" xfId="2" applyNumberFormat="1" applyFont="1" applyBorder="1" applyAlignment="1">
      <alignment horizontal="center" vertical="center"/>
    </xf>
    <xf numFmtId="2" fontId="3" fillId="2" borderId="1" xfId="4" applyNumberFormat="1" applyFont="1" applyFill="1" applyBorder="1" applyAlignment="1" applyProtection="1">
      <alignment horizontal="center" vertical="center" wrapText="1"/>
      <protection locked="0"/>
    </xf>
    <xf numFmtId="2" fontId="6" fillId="2" borderId="1" xfId="2" applyNumberFormat="1" applyFont="1" applyFill="1" applyBorder="1" applyAlignment="1" applyProtection="1">
      <alignment horizontal="center" vertical="center" wrapText="1"/>
      <protection locked="0"/>
    </xf>
    <xf numFmtId="2" fontId="5" fillId="4" borderId="1" xfId="2" applyNumberFormat="1" applyFont="1" applyFill="1" applyBorder="1" applyAlignment="1" applyProtection="1">
      <alignment horizontal="center" vertical="center"/>
      <protection locked="0"/>
    </xf>
    <xf numFmtId="2" fontId="28" fillId="2" borderId="1" xfId="2" applyNumberFormat="1" applyFont="1" applyFill="1" applyBorder="1" applyAlignment="1" applyProtection="1">
      <alignment horizontal="center" vertical="center"/>
      <protection locked="0"/>
    </xf>
    <xf numFmtId="2" fontId="6" fillId="2" borderId="1" xfId="2" applyNumberFormat="1" applyFont="1" applyFill="1" applyBorder="1" applyAlignment="1" applyProtection="1">
      <alignment horizontal="center" vertical="center"/>
      <protection locked="0"/>
    </xf>
    <xf numFmtId="2" fontId="3" fillId="4" borderId="1" xfId="4" applyNumberFormat="1" applyFont="1" applyFill="1" applyBorder="1" applyAlignment="1" applyProtection="1">
      <alignment horizontal="center" vertical="center" wrapText="1"/>
      <protection locked="0"/>
    </xf>
    <xf numFmtId="0" fontId="32" fillId="0" borderId="1" xfId="4" applyFont="1" applyBorder="1" applyAlignment="1" applyProtection="1">
      <alignment horizontal="center" vertical="center" wrapText="1"/>
      <protection locked="0"/>
    </xf>
    <xf numFmtId="0" fontId="22" fillId="4" borderId="1" xfId="2" applyFont="1" applyFill="1" applyBorder="1" applyAlignment="1" applyProtection="1">
      <alignment horizontal="center" vertical="center" wrapText="1"/>
      <protection locked="0"/>
    </xf>
    <xf numFmtId="2" fontId="6" fillId="2" borderId="1" xfId="11" applyNumberFormat="1" applyFont="1" applyFill="1" applyBorder="1" applyAlignment="1" applyProtection="1">
      <alignment horizontal="center" vertical="center" wrapText="1"/>
      <protection locked="0"/>
    </xf>
    <xf numFmtId="2" fontId="20" fillId="4" borderId="1" xfId="2" applyNumberFormat="1" applyFont="1" applyFill="1" applyBorder="1" applyAlignment="1" applyProtection="1">
      <alignment horizontal="center" vertical="center"/>
      <protection locked="0"/>
    </xf>
    <xf numFmtId="0" fontId="19" fillId="4" borderId="1" xfId="2" applyFont="1" applyFill="1" applyBorder="1" applyAlignment="1" applyProtection="1">
      <alignment horizontal="center" vertical="center" wrapText="1"/>
      <protection locked="0"/>
    </xf>
    <xf numFmtId="2" fontId="6" fillId="0" borderId="1" xfId="2" applyNumberFormat="1" applyFont="1" applyBorder="1" applyAlignment="1" applyProtection="1">
      <alignment horizontal="center" vertical="center" wrapText="1"/>
      <protection locked="0"/>
    </xf>
    <xf numFmtId="2" fontId="6" fillId="2" borderId="1" xfId="2" applyNumberFormat="1" applyFont="1" applyFill="1" applyBorder="1" applyAlignment="1" applyProtection="1">
      <alignment horizontal="center" vertical="center"/>
      <protection locked="0"/>
    </xf>
  </cellXfs>
  <cellStyles count="13">
    <cellStyle name="Currency" xfId="1" builtinId="4"/>
    <cellStyle name="Currency 2 2" xfId="3" xr:uid="{FC2E6242-5D73-4355-BFE7-0A090BF3CDC8}"/>
    <cellStyle name="Currency 3" xfId="5" xr:uid="{36753681-F5B5-4AA3-B972-2B58D0B49F73}"/>
    <cellStyle name="Normal" xfId="0" builtinId="0"/>
    <cellStyle name="Normal 2 2" xfId="2" xr:uid="{BF64416A-106A-4BC8-AA99-26E501FDF3C0}"/>
    <cellStyle name="Normal 2 2 2" xfId="7" xr:uid="{413C53CB-28DB-4D5B-B482-1467F646F675}"/>
    <cellStyle name="Normal 2 2 2 2" xfId="11" xr:uid="{AEAAA6EA-35D0-447B-A6F1-6901E3F2A0B4}"/>
    <cellStyle name="Normal 2 3" xfId="10" xr:uid="{CCF5607C-52B7-4F4B-AB01-F7E5120BA37C}"/>
    <cellStyle name="Normal 3" xfId="9" xr:uid="{35A6536B-38B6-41C4-96E8-4B341D71F4F9}"/>
    <cellStyle name="Normal 5 3" xfId="4" xr:uid="{6CF1CDCF-F25F-4779-8C70-298A2497F347}"/>
    <cellStyle name="عادي 2" xfId="6" xr:uid="{6871C78C-9BE1-4A4C-90F2-B5674F44933E}"/>
    <cellStyle name="عادي 3" xfId="12" xr:uid="{643BCF62-6D54-406D-A9ED-DA8C1E05EFF6}"/>
    <cellStyle name="عادي 3 2" xfId="8" xr:uid="{2744F544-1E4D-40B2-ACDB-8524E77646FB}"/>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persons/person.xml><?xml version="1.0" encoding="utf-8"?>
<personList xmlns="http://schemas.microsoft.com/office/spreadsheetml/2018/threadedcomments" xmlns:x="http://schemas.openxmlformats.org/spreadsheetml/2006/main">
  <person displayName="Waheeb Mohammed" id="{55B61193-135B-427F-B108-E057E0AE70FC}" userId="S::Waheeb.Mohammed@rescue.org::4e9935f5-e6bb-44d4-b6ac-683a4dc122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07-29T08:45:27.00" personId="{55B61193-135B-427F-B108-E057E0AE70FC}" id="{70C638F4-4CD3-44FF-A226-DFE033A9795D}">
    <text>هل يوجد احتياج لإضافة غرف محابس أكثر لإن المسافة طويلة؟</text>
  </threadedComment>
  <threadedComment ref="B29" dT="2024-07-30T07:11:26.07" personId="{55B61193-135B-427F-B108-E057E0AE70FC}" id="{B0D15053-9E1F-4F2A-BFE9-849138C5CB4F}">
    <text>لماذا 1 حصان</text>
  </threadedComment>
  <threadedComment ref="B39" dT="2024-07-29T08:49:57.29" personId="{55B61193-135B-427F-B108-E057E0AE70FC}" id="{0A500214-EC24-42D4-BE8F-04E9B15EA940}">
    <text>لماذا 8 ألواح؟ كم مقدار الاحمال التي يتم استخدامها في النهار؟</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4-07-29T11:25:42.38" personId="{55B61193-135B-427F-B108-E057E0AE70FC}" id="{56EA780C-F905-4C22-9773-4D4F516AAEF8}">
    <text>لماذا لم يتم إضافة اسياخ حديد التسليح لمعالجة الشقوق</text>
  </threadedComment>
  <threadedComment ref="B55" dT="2024-07-30T07:14:57.41" personId="{55B61193-135B-427F-B108-E057E0AE70FC}" id="{983295FE-843E-44B6-9E67-4440517D48C6}">
    <text xml:space="preserve">لماذا 8 ألواح؟ كم مقدار الاحمال التي يتم استخدامها في النهار؟
</text>
  </threadedComment>
</ThreadedComments>
</file>

<file path=xl/threadedComments/threadedComment3.xml><?xml version="1.0" encoding="utf-8"?>
<ThreadedComments xmlns="http://schemas.microsoft.com/office/spreadsheetml/2018/threadedcomments" xmlns:x="http://schemas.openxmlformats.org/spreadsheetml/2006/main">
  <threadedComment ref="B25" dT="2024-07-30T08:33:48.97" personId="{55B61193-135B-427F-B108-E057E0AE70FC}" id="{9732D502-134D-4386-B6FC-CD0C5E9FF43A}">
    <text>التأكد من تغيير نوع الكرسي</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6"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6"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C85F-0B90-484E-9262-4AE63451F90F}">
  <dimension ref="B3:G13"/>
  <sheetViews>
    <sheetView rightToLeft="1" tabSelected="1" topLeftCell="A5" zoomScaleNormal="100" workbookViewId="0">
      <selection activeCell="G9" sqref="G9"/>
    </sheetView>
  </sheetViews>
  <sheetFormatPr defaultRowHeight="15" x14ac:dyDescent="0.25"/>
  <cols>
    <col min="4" max="4" width="16.140625" customWidth="1"/>
    <col min="5" max="5" width="22" customWidth="1"/>
    <col min="6" max="6" width="62" customWidth="1"/>
    <col min="7" max="7" width="45.42578125" customWidth="1"/>
    <col min="10" max="10" width="12.140625" bestFit="1" customWidth="1"/>
  </cols>
  <sheetData>
    <row r="3" spans="2:7" ht="15.75" thickBot="1" x14ac:dyDescent="0.3"/>
    <row r="4" spans="2:7" ht="60.6" customHeight="1" thickBot="1" x14ac:dyDescent="0.3">
      <c r="B4" s="2"/>
      <c r="C4" s="103" t="s">
        <v>48</v>
      </c>
      <c r="D4" s="104"/>
      <c r="E4" s="105" t="s">
        <v>51</v>
      </c>
      <c r="F4" s="106"/>
      <c r="G4" s="107"/>
    </row>
    <row r="5" spans="2:7" ht="15.75" thickBot="1" x14ac:dyDescent="0.3">
      <c r="B5" s="2"/>
      <c r="C5" s="108"/>
      <c r="D5" s="109"/>
      <c r="E5" s="109"/>
      <c r="F5" s="109"/>
      <c r="G5" s="110"/>
    </row>
    <row r="6" spans="2:7" ht="21" thickBot="1" x14ac:dyDescent="0.3">
      <c r="B6" s="2"/>
      <c r="C6" s="100" t="s">
        <v>28</v>
      </c>
      <c r="D6" s="101"/>
      <c r="E6" s="101"/>
      <c r="F6" s="101"/>
      <c r="G6" s="102"/>
    </row>
    <row r="7" spans="2:7" ht="15.75" thickBot="1" x14ac:dyDescent="0.3">
      <c r="B7" s="2"/>
      <c r="C7" s="111"/>
      <c r="D7" s="111"/>
      <c r="E7" s="111"/>
      <c r="F7" s="111"/>
      <c r="G7" s="111"/>
    </row>
    <row r="8" spans="2:7" ht="21" thickBot="1" x14ac:dyDescent="0.3">
      <c r="B8" s="2"/>
      <c r="C8" s="3" t="s">
        <v>29</v>
      </c>
      <c r="D8" s="100" t="s">
        <v>30</v>
      </c>
      <c r="E8" s="101"/>
      <c r="F8" s="102"/>
      <c r="G8" s="3" t="s">
        <v>31</v>
      </c>
    </row>
    <row r="9" spans="2:7" ht="63" customHeight="1" thickBot="1" x14ac:dyDescent="0.3">
      <c r="B9" s="2"/>
      <c r="C9" s="4">
        <v>1</v>
      </c>
      <c r="D9" s="96" t="s">
        <v>67</v>
      </c>
      <c r="E9" s="97"/>
      <c r="F9" s="98"/>
      <c r="G9" s="5">
        <f>'Al-qard'!F17</f>
        <v>0</v>
      </c>
    </row>
    <row r="10" spans="2:7" ht="63" customHeight="1" thickBot="1" x14ac:dyDescent="0.3">
      <c r="B10" s="2"/>
      <c r="C10" s="4">
        <v>2</v>
      </c>
      <c r="D10" s="96" t="s">
        <v>68</v>
      </c>
      <c r="E10" s="97"/>
      <c r="F10" s="98"/>
      <c r="G10" s="5">
        <f>'كريف الرهوة'!F47</f>
        <v>0</v>
      </c>
    </row>
    <row r="11" spans="2:7" ht="63" customHeight="1" thickBot="1" x14ac:dyDescent="0.3">
      <c r="B11" s="2"/>
      <c r="C11" s="4">
        <v>3</v>
      </c>
      <c r="D11" s="96" t="s">
        <v>49</v>
      </c>
      <c r="E11" s="97"/>
      <c r="F11" s="98"/>
      <c r="G11" s="5">
        <f>المعلامة!F40</f>
        <v>0</v>
      </c>
    </row>
    <row r="12" spans="2:7" ht="63" customHeight="1" thickBot="1" x14ac:dyDescent="0.3">
      <c r="B12" s="2"/>
      <c r="C12" s="4">
        <v>4</v>
      </c>
      <c r="D12" s="96" t="s">
        <v>50</v>
      </c>
      <c r="E12" s="97"/>
      <c r="F12" s="98"/>
      <c r="G12" s="5">
        <f>الازارق!F37</f>
        <v>0</v>
      </c>
    </row>
    <row r="13" spans="2:7" ht="23.25" thickBot="1" x14ac:dyDescent="0.3">
      <c r="B13" s="2"/>
      <c r="C13" s="6"/>
      <c r="D13" s="6"/>
      <c r="E13" s="99" t="s">
        <v>32</v>
      </c>
      <c r="F13" s="99"/>
      <c r="G13" s="7">
        <f>SUM(G9:G12)</f>
        <v>0</v>
      </c>
    </row>
  </sheetData>
  <sheetProtection algorithmName="SHA-512" hashValue="m5rX+90XDzq3NwVG1enEl2azqwmkRtZsPnRVPNQSyRWQDt7v/DASIESWqClViID7bWQ485TbtDpoyYx581io4A==" saltValue="Uq757Ss1dYE/Gkh3A8MJpg==" spinCount="100000" sheet="1"/>
  <mergeCells count="11">
    <mergeCell ref="D8:F8"/>
    <mergeCell ref="C4:D4"/>
    <mergeCell ref="E4:G4"/>
    <mergeCell ref="C5:G5"/>
    <mergeCell ref="C6:G6"/>
    <mergeCell ref="C7:G7"/>
    <mergeCell ref="D9:F9"/>
    <mergeCell ref="E13:F13"/>
    <mergeCell ref="D10:F10"/>
    <mergeCell ref="D11:F11"/>
    <mergeCell ref="D12:F12"/>
  </mergeCells>
  <printOptions horizontalCentered="1" verticalCentered="1"/>
  <pageMargins left="0.70866141732283472" right="0.70866141732283472" top="0.74803149606299213" bottom="0.74803149606299213" header="0.31496062992125984" footer="0.31496062992125984"/>
  <pageSetup paperSize="9" scale="68" orientation="landscape" r:id="rId1"/>
  <headerFooter>
    <oddHeader>&amp;LProject Name : Reducing Illness, Violence, 
and Abuse through Systematic Empowerment (RISE)&amp;C&amp;G&amp;Rاسم المشروع :الحد من المرض والعنف وسوء المعاملة 
من خلال التمكين المنهجي (RISE)</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
  <sheetViews>
    <sheetView rightToLeft="1" view="pageBreakPreview" zoomScale="90" zoomScaleNormal="100" zoomScaleSheetLayoutView="90" workbookViewId="0">
      <selection activeCell="F4" sqref="F4:H4"/>
    </sheetView>
  </sheetViews>
  <sheetFormatPr defaultColWidth="8.85546875" defaultRowHeight="15" x14ac:dyDescent="0.25"/>
  <cols>
    <col min="1" max="1" width="8.85546875" style="72"/>
    <col min="2" max="2" width="88.5703125" style="13" customWidth="1"/>
    <col min="3" max="3" width="8.85546875" style="73"/>
    <col min="4" max="4" width="12.28515625" style="73" customWidth="1"/>
    <col min="5" max="5" width="13" style="73" customWidth="1"/>
    <col min="6" max="6" width="17.140625" style="73" bestFit="1" customWidth="1"/>
    <col min="7" max="7" width="93.85546875" style="13" customWidth="1"/>
    <col min="8" max="8" width="8.85546875" style="72"/>
    <col min="9" max="16384" width="8.85546875" style="13"/>
  </cols>
  <sheetData>
    <row r="1" spans="1:8" s="9" customFormat="1" ht="33.75" customHeight="1" thickBot="1" x14ac:dyDescent="0.3">
      <c r="A1" s="114" t="s">
        <v>52</v>
      </c>
      <c r="B1" s="115"/>
      <c r="C1" s="115"/>
      <c r="D1" s="115"/>
      <c r="E1" s="115"/>
      <c r="F1" s="116" t="s">
        <v>54</v>
      </c>
      <c r="G1" s="116"/>
      <c r="H1" s="116"/>
    </row>
    <row r="2" spans="1:8" s="9" customFormat="1" ht="16.5" thickBot="1" x14ac:dyDescent="0.3">
      <c r="A2" s="114" t="s">
        <v>53</v>
      </c>
      <c r="B2" s="115"/>
      <c r="C2" s="115"/>
      <c r="D2" s="115"/>
      <c r="E2" s="115"/>
      <c r="F2" s="116" t="s">
        <v>55</v>
      </c>
      <c r="G2" s="116"/>
      <c r="H2" s="116"/>
    </row>
    <row r="3" spans="1:8" s="9" customFormat="1" ht="52.9" customHeight="1" thickBot="1" x14ac:dyDescent="0.3">
      <c r="A3" s="114" t="s">
        <v>56</v>
      </c>
      <c r="B3" s="115"/>
      <c r="C3" s="115"/>
      <c r="D3" s="115"/>
      <c r="E3" s="115"/>
      <c r="F3" s="116" t="s">
        <v>104</v>
      </c>
      <c r="G3" s="116"/>
      <c r="H3" s="116"/>
    </row>
    <row r="4" spans="1:8" s="9" customFormat="1" ht="220.15" customHeight="1" thickBot="1" x14ac:dyDescent="0.3">
      <c r="A4" s="114" t="s">
        <v>194</v>
      </c>
      <c r="B4" s="115"/>
      <c r="C4" s="115"/>
      <c r="D4" s="115"/>
      <c r="E4" s="115"/>
      <c r="F4" s="116" t="s">
        <v>195</v>
      </c>
      <c r="G4" s="116"/>
      <c r="H4" s="116"/>
    </row>
    <row r="5" spans="1:8" ht="75.75" thickBot="1" x14ac:dyDescent="0.3">
      <c r="A5" s="10" t="s">
        <v>11</v>
      </c>
      <c r="B5" s="11" t="s">
        <v>12</v>
      </c>
      <c r="C5" s="12" t="s">
        <v>13</v>
      </c>
      <c r="D5" s="12" t="s">
        <v>14</v>
      </c>
      <c r="E5" s="12" t="s">
        <v>15</v>
      </c>
      <c r="F5" s="12" t="s">
        <v>16</v>
      </c>
      <c r="G5" s="11" t="s">
        <v>17</v>
      </c>
      <c r="H5" s="10" t="s">
        <v>18</v>
      </c>
    </row>
    <row r="6" spans="1:8" ht="19.5" thickBot="1" x14ac:dyDescent="0.3">
      <c r="A6" s="14">
        <v>1</v>
      </c>
      <c r="B6" s="15" t="s">
        <v>21</v>
      </c>
      <c r="C6" s="16"/>
      <c r="D6" s="16"/>
      <c r="E6" s="16"/>
      <c r="F6" s="17"/>
      <c r="G6" s="18" t="s">
        <v>20</v>
      </c>
      <c r="H6" s="14"/>
    </row>
    <row r="7" spans="1:8" ht="19.5" thickBot="1" x14ac:dyDescent="0.3">
      <c r="A7" s="14">
        <v>1.1000000000000001</v>
      </c>
      <c r="B7" s="20" t="s">
        <v>5</v>
      </c>
      <c r="C7" s="32"/>
      <c r="D7" s="33"/>
      <c r="E7" s="33"/>
      <c r="F7" s="34"/>
      <c r="G7" s="18" t="s">
        <v>6</v>
      </c>
      <c r="H7" s="14">
        <f t="shared" ref="H7:H15" si="0">A7</f>
        <v>1.1000000000000001</v>
      </c>
    </row>
    <row r="8" spans="1:8" ht="205.5" thickBot="1" x14ac:dyDescent="0.3">
      <c r="A8" s="23" t="s">
        <v>69</v>
      </c>
      <c r="B8" s="35" t="s">
        <v>107</v>
      </c>
      <c r="C8" s="25" t="s">
        <v>0</v>
      </c>
      <c r="D8" s="26">
        <v>10.199999999999999</v>
      </c>
      <c r="E8" s="126"/>
      <c r="F8" s="27">
        <f>E8*D8</f>
        <v>0</v>
      </c>
      <c r="G8" s="36" t="s">
        <v>108</v>
      </c>
      <c r="H8" s="23" t="str">
        <f t="shared" si="0"/>
        <v>1.1.1</v>
      </c>
    </row>
    <row r="9" spans="1:8" ht="63.75" thickBot="1" x14ac:dyDescent="0.3">
      <c r="A9" s="23" t="s">
        <v>70</v>
      </c>
      <c r="B9" s="82" t="s">
        <v>22</v>
      </c>
      <c r="C9" s="25" t="s">
        <v>9</v>
      </c>
      <c r="D9" s="31">
        <v>8</v>
      </c>
      <c r="E9" s="127"/>
      <c r="F9" s="27">
        <f>E9*D9</f>
        <v>0</v>
      </c>
      <c r="G9" s="30" t="s">
        <v>19</v>
      </c>
      <c r="H9" s="23" t="str">
        <f t="shared" si="0"/>
        <v>1.1.2</v>
      </c>
    </row>
    <row r="10" spans="1:8" ht="19.5" thickBot="1" x14ac:dyDescent="0.3">
      <c r="A10" s="14">
        <v>1.2</v>
      </c>
      <c r="B10" s="44" t="s">
        <v>7</v>
      </c>
      <c r="C10" s="12"/>
      <c r="D10" s="45"/>
      <c r="E10" s="128"/>
      <c r="F10" s="47">
        <f>SUM(F8:F9)</f>
        <v>0</v>
      </c>
      <c r="G10" s="18" t="s">
        <v>8</v>
      </c>
      <c r="H10" s="14">
        <f t="shared" si="0"/>
        <v>1.2</v>
      </c>
    </row>
    <row r="11" spans="1:8" ht="95.25" thickBot="1" x14ac:dyDescent="0.3">
      <c r="A11" s="48" t="s">
        <v>71</v>
      </c>
      <c r="B11" s="56" t="s">
        <v>124</v>
      </c>
      <c r="C11" s="57" t="s">
        <v>2</v>
      </c>
      <c r="D11" s="58">
        <v>500</v>
      </c>
      <c r="E11" s="126"/>
      <c r="F11" s="54">
        <f>E11*D11</f>
        <v>0</v>
      </c>
      <c r="G11" s="60" t="s">
        <v>125</v>
      </c>
      <c r="H11" s="55" t="str">
        <f t="shared" si="0"/>
        <v>1.2.1</v>
      </c>
    </row>
    <row r="12" spans="1:8" ht="125.45" customHeight="1" thickBot="1" x14ac:dyDescent="0.3">
      <c r="A12" s="48" t="s">
        <v>25</v>
      </c>
      <c r="B12" s="8" t="s">
        <v>126</v>
      </c>
      <c r="C12" s="61" t="s">
        <v>9</v>
      </c>
      <c r="D12" s="62">
        <v>1</v>
      </c>
      <c r="E12" s="129"/>
      <c r="F12" s="54">
        <f>E12*D12</f>
        <v>0</v>
      </c>
      <c r="G12" s="63" t="s">
        <v>173</v>
      </c>
      <c r="H12" s="55" t="str">
        <f t="shared" si="0"/>
        <v>1.2.2</v>
      </c>
    </row>
    <row r="13" spans="1:8" ht="174" thickBot="1" x14ac:dyDescent="0.3">
      <c r="A13" s="48" t="s">
        <v>72</v>
      </c>
      <c r="B13" s="35" t="s">
        <v>127</v>
      </c>
      <c r="C13" s="25" t="s">
        <v>9</v>
      </c>
      <c r="D13" s="31">
        <v>1</v>
      </c>
      <c r="E13" s="130"/>
      <c r="F13" s="54">
        <f>E13*D13</f>
        <v>0</v>
      </c>
      <c r="G13" s="64" t="s">
        <v>128</v>
      </c>
      <c r="H13" s="55" t="str">
        <f t="shared" si="0"/>
        <v>1.2.3</v>
      </c>
    </row>
    <row r="14" spans="1:8" ht="19.5" thickBot="1" x14ac:dyDescent="0.3">
      <c r="A14" s="66">
        <v>1.3</v>
      </c>
      <c r="B14" s="20" t="s">
        <v>33</v>
      </c>
      <c r="C14" s="32"/>
      <c r="D14" s="67"/>
      <c r="E14" s="131"/>
      <c r="F14" s="68">
        <f>SUM(F11:F13)</f>
        <v>0</v>
      </c>
      <c r="G14" s="18" t="s">
        <v>34</v>
      </c>
      <c r="H14" s="66">
        <f t="shared" si="0"/>
        <v>1.3</v>
      </c>
    </row>
    <row r="15" spans="1:8" ht="135.75" thickBot="1" x14ac:dyDescent="0.3">
      <c r="A15" s="69" t="s">
        <v>74</v>
      </c>
      <c r="B15" s="89" t="s">
        <v>171</v>
      </c>
      <c r="C15" s="90" t="s">
        <v>9</v>
      </c>
      <c r="D15" s="91">
        <v>1</v>
      </c>
      <c r="E15" s="132"/>
      <c r="F15" s="92">
        <f>E15*D15</f>
        <v>0</v>
      </c>
      <c r="G15" s="93" t="s">
        <v>172</v>
      </c>
      <c r="H15" s="69" t="str">
        <f t="shared" si="0"/>
        <v>1.3.1</v>
      </c>
    </row>
    <row r="16" spans="1:8" ht="16.5" thickBot="1" x14ac:dyDescent="0.3">
      <c r="A16" s="69"/>
      <c r="B16" s="94"/>
      <c r="C16" s="90"/>
      <c r="D16" s="91"/>
      <c r="E16" s="132"/>
      <c r="F16" s="92">
        <f>SUM(F15)</f>
        <v>0</v>
      </c>
      <c r="G16" s="95"/>
      <c r="H16" s="69"/>
    </row>
    <row r="17" spans="1:8" ht="19.5" thickBot="1" x14ac:dyDescent="0.3">
      <c r="A17" s="112" t="s">
        <v>24</v>
      </c>
      <c r="B17" s="112"/>
      <c r="C17" s="112"/>
      <c r="D17" s="112"/>
      <c r="E17" s="112"/>
      <c r="F17" s="86">
        <f>SUM(F16,F14,F10)</f>
        <v>0</v>
      </c>
      <c r="G17" s="113" t="s">
        <v>23</v>
      </c>
      <c r="H17" s="113"/>
    </row>
  </sheetData>
  <sheetProtection algorithmName="SHA-512" hashValue="lzQb/CrfPHgp5WybZ/pc5NgEMmvztKvj1/1f2/MVms4VHco0l2/w1FaTgU49qQ5uwQV34Q3hrfwu9fzuz7PHsQ==" saltValue="zH6xnUmNWSjtx0Wq6Cucrg==" spinCount="100000" sheet="1"/>
  <mergeCells count="10">
    <mergeCell ref="A17:E17"/>
    <mergeCell ref="G17:H17"/>
    <mergeCell ref="A4:E4"/>
    <mergeCell ref="F4:H4"/>
    <mergeCell ref="A1:E1"/>
    <mergeCell ref="F1:H1"/>
    <mergeCell ref="A2:E2"/>
    <mergeCell ref="F2:H2"/>
    <mergeCell ref="A3:E3"/>
    <mergeCell ref="F3:H3"/>
  </mergeCells>
  <phoneticPr fontId="8" type="noConversion"/>
  <printOptions horizontalCentered="1" verticalCentered="1"/>
  <pageMargins left="0.7" right="0.7" top="0.75" bottom="0.75" header="0.3" footer="0.3"/>
  <pageSetup scale="48" fitToHeight="0" orientation="landscape" r:id="rId1"/>
  <headerFooter>
    <oddHeader>&amp;L&amp;G&amp;CName of project : Reducing Illness, Violence, 
and Abuse through Systematic Empowerment (RISE)&amp;R&amp;G</oddHeader>
    <oddFooter>Page &amp;P of &amp;N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C75A-E957-4947-84D9-0993722E0F30}">
  <sheetPr>
    <pageSetUpPr fitToPage="1"/>
  </sheetPr>
  <dimension ref="A1:P47"/>
  <sheetViews>
    <sheetView rightToLeft="1" view="pageBreakPreview" topLeftCell="A4" zoomScale="80" zoomScaleNormal="70" zoomScaleSheetLayoutView="80" workbookViewId="0">
      <selection activeCell="F4" sqref="F4:H4"/>
    </sheetView>
  </sheetViews>
  <sheetFormatPr defaultColWidth="8.85546875" defaultRowHeight="15" x14ac:dyDescent="0.25"/>
  <cols>
    <col min="1" max="1" width="8.85546875" style="72"/>
    <col min="2" max="2" width="82.7109375" style="13" customWidth="1"/>
    <col min="3" max="3" width="8.85546875" style="73"/>
    <col min="4" max="4" width="12.28515625" style="73" customWidth="1"/>
    <col min="5" max="5" width="13" style="73" customWidth="1"/>
    <col min="6" max="6" width="17.140625" style="73" bestFit="1" customWidth="1"/>
    <col min="7" max="7" width="99.7109375" style="13" customWidth="1"/>
    <col min="8" max="8" width="8.85546875" style="72"/>
    <col min="9" max="16384" width="8.85546875" style="13"/>
  </cols>
  <sheetData>
    <row r="1" spans="1:16" s="9" customFormat="1" ht="16.5" thickBot="1" x14ac:dyDescent="0.3">
      <c r="A1" s="114" t="s">
        <v>60</v>
      </c>
      <c r="B1" s="115"/>
      <c r="C1" s="115"/>
      <c r="D1" s="115"/>
      <c r="E1" s="115"/>
      <c r="F1" s="116" t="s">
        <v>57</v>
      </c>
      <c r="G1" s="116"/>
      <c r="H1" s="116"/>
    </row>
    <row r="2" spans="1:16" s="9" customFormat="1" ht="16.5" thickBot="1" x14ac:dyDescent="0.3">
      <c r="A2" s="114" t="s">
        <v>53</v>
      </c>
      <c r="B2" s="115"/>
      <c r="C2" s="115"/>
      <c r="D2" s="115"/>
      <c r="E2" s="115"/>
      <c r="F2" s="116" t="s">
        <v>55</v>
      </c>
      <c r="G2" s="116"/>
      <c r="H2" s="116"/>
    </row>
    <row r="3" spans="1:16" s="9" customFormat="1" ht="52.9" customHeight="1" thickBot="1" x14ac:dyDescent="0.3">
      <c r="A3" s="114" t="s">
        <v>58</v>
      </c>
      <c r="B3" s="115"/>
      <c r="C3" s="115"/>
      <c r="D3" s="115"/>
      <c r="E3" s="115"/>
      <c r="F3" s="116" t="s">
        <v>137</v>
      </c>
      <c r="G3" s="116"/>
      <c r="H3" s="116"/>
    </row>
    <row r="4" spans="1:16" s="9" customFormat="1" ht="198" customHeight="1" thickBot="1" x14ac:dyDescent="0.3">
      <c r="A4" s="114" t="s">
        <v>194</v>
      </c>
      <c r="B4" s="115"/>
      <c r="C4" s="115"/>
      <c r="D4" s="115"/>
      <c r="E4" s="115"/>
      <c r="F4" s="116" t="s">
        <v>195</v>
      </c>
      <c r="G4" s="116"/>
      <c r="H4" s="116"/>
    </row>
    <row r="5" spans="1:16" ht="75.75" thickBot="1" x14ac:dyDescent="0.3">
      <c r="A5" s="10" t="s">
        <v>11</v>
      </c>
      <c r="B5" s="11" t="s">
        <v>12</v>
      </c>
      <c r="C5" s="12" t="s">
        <v>13</v>
      </c>
      <c r="D5" s="12" t="s">
        <v>14</v>
      </c>
      <c r="E5" s="12" t="s">
        <v>15</v>
      </c>
      <c r="F5" s="12" t="s">
        <v>16</v>
      </c>
      <c r="G5" s="11" t="s">
        <v>17</v>
      </c>
      <c r="H5" s="10" t="s">
        <v>18</v>
      </c>
    </row>
    <row r="6" spans="1:16" ht="19.5" thickBot="1" x14ac:dyDescent="0.3">
      <c r="A6" s="14">
        <v>1</v>
      </c>
      <c r="B6" s="15" t="s">
        <v>21</v>
      </c>
      <c r="C6" s="16"/>
      <c r="D6" s="16"/>
      <c r="E6" s="16"/>
      <c r="F6" s="17"/>
      <c r="G6" s="18" t="s">
        <v>20</v>
      </c>
      <c r="H6" s="14">
        <v>1</v>
      </c>
    </row>
    <row r="7" spans="1:16" ht="19.5" thickBot="1" x14ac:dyDescent="0.3">
      <c r="A7" s="19">
        <v>1.1000000000000001</v>
      </c>
      <c r="B7" s="20" t="s">
        <v>3</v>
      </c>
      <c r="C7" s="16"/>
      <c r="D7" s="21"/>
      <c r="E7" s="21"/>
      <c r="F7" s="22"/>
      <c r="G7" s="18" t="s">
        <v>4</v>
      </c>
      <c r="H7" s="19">
        <f t="shared" ref="H7:H14" si="0">A7</f>
        <v>1.1000000000000001</v>
      </c>
    </row>
    <row r="8" spans="1:16" ht="63.75" thickBot="1" x14ac:dyDescent="0.3">
      <c r="A8" s="23" t="s">
        <v>69</v>
      </c>
      <c r="B8" s="24" t="s">
        <v>105</v>
      </c>
      <c r="C8" s="25" t="s">
        <v>0</v>
      </c>
      <c r="D8" s="26">
        <v>251</v>
      </c>
      <c r="E8" s="126"/>
      <c r="F8" s="27">
        <f>E8*D8</f>
        <v>0</v>
      </c>
      <c r="G8" s="28" t="s">
        <v>106</v>
      </c>
      <c r="H8" s="23" t="str">
        <f t="shared" si="0"/>
        <v>1.1.1</v>
      </c>
    </row>
    <row r="9" spans="1:16" ht="79.5" thickBot="1" x14ac:dyDescent="0.3">
      <c r="A9" s="23" t="s">
        <v>70</v>
      </c>
      <c r="B9" s="87" t="s">
        <v>37</v>
      </c>
      <c r="C9" s="25" t="s">
        <v>36</v>
      </c>
      <c r="D9" s="31">
        <v>36</v>
      </c>
      <c r="E9" s="127"/>
      <c r="F9" s="27">
        <f>E9*D9</f>
        <v>0</v>
      </c>
      <c r="G9" s="36" t="s">
        <v>138</v>
      </c>
      <c r="H9" s="23" t="str">
        <f t="shared" si="0"/>
        <v>1.1.2</v>
      </c>
    </row>
    <row r="10" spans="1:16" ht="19.5" thickBot="1" x14ac:dyDescent="0.3">
      <c r="A10" s="14">
        <v>1.2</v>
      </c>
      <c r="B10" s="20" t="s">
        <v>5</v>
      </c>
      <c r="C10" s="32"/>
      <c r="D10" s="32"/>
      <c r="E10" s="133"/>
      <c r="F10" s="34">
        <f>SUM(F8:F9)</f>
        <v>0</v>
      </c>
      <c r="G10" s="18" t="s">
        <v>6</v>
      </c>
      <c r="H10" s="14">
        <f t="shared" si="0"/>
        <v>1.2</v>
      </c>
    </row>
    <row r="11" spans="1:16" ht="111" thickBot="1" x14ac:dyDescent="0.3">
      <c r="A11" s="23" t="s">
        <v>71</v>
      </c>
      <c r="B11" s="70" t="s">
        <v>140</v>
      </c>
      <c r="C11" s="25" t="s">
        <v>0</v>
      </c>
      <c r="D11" s="26">
        <v>8.65</v>
      </c>
      <c r="E11" s="126"/>
      <c r="F11" s="52">
        <f>E11*D11</f>
        <v>0</v>
      </c>
      <c r="G11" s="30" t="s">
        <v>141</v>
      </c>
      <c r="H11" s="23" t="str">
        <f t="shared" si="0"/>
        <v>1.2.1</v>
      </c>
    </row>
    <row r="12" spans="1:16" ht="174" thickBot="1" x14ac:dyDescent="0.3">
      <c r="A12" s="23" t="s">
        <v>25</v>
      </c>
      <c r="B12" s="70" t="s">
        <v>174</v>
      </c>
      <c r="C12" s="25" t="s">
        <v>0</v>
      </c>
      <c r="D12" s="26">
        <v>3.6</v>
      </c>
      <c r="E12" s="126"/>
      <c r="F12" s="52">
        <f>E12*D12</f>
        <v>0</v>
      </c>
      <c r="G12" s="28" t="s">
        <v>142</v>
      </c>
      <c r="H12" s="23" t="str">
        <f t="shared" si="0"/>
        <v>1.2.2</v>
      </c>
    </row>
    <row r="13" spans="1:16" ht="48" thickBot="1" x14ac:dyDescent="0.3">
      <c r="A13" s="23" t="s">
        <v>72</v>
      </c>
      <c r="B13" s="82" t="s">
        <v>156</v>
      </c>
      <c r="C13" s="25" t="s">
        <v>9</v>
      </c>
      <c r="D13" s="31">
        <v>6</v>
      </c>
      <c r="E13" s="127"/>
      <c r="F13" s="52">
        <f>E13*D13</f>
        <v>0</v>
      </c>
      <c r="G13" s="30" t="s">
        <v>19</v>
      </c>
      <c r="H13" s="23" t="str">
        <f t="shared" si="0"/>
        <v>1.2.3</v>
      </c>
    </row>
    <row r="14" spans="1:16" ht="189.75" thickBot="1" x14ac:dyDescent="0.3">
      <c r="A14" s="23" t="s">
        <v>73</v>
      </c>
      <c r="B14" s="35" t="s">
        <v>143</v>
      </c>
      <c r="C14" s="25" t="s">
        <v>0</v>
      </c>
      <c r="D14" s="26">
        <v>11.8</v>
      </c>
      <c r="E14" s="126"/>
      <c r="F14" s="52">
        <f>E14*D14</f>
        <v>0</v>
      </c>
      <c r="G14" s="36" t="s">
        <v>144</v>
      </c>
      <c r="H14" s="23" t="str">
        <f t="shared" si="0"/>
        <v>1.2.4</v>
      </c>
      <c r="P14" s="13">
        <f>3.8*3.1</f>
        <v>11.78</v>
      </c>
    </row>
    <row r="15" spans="1:16" ht="19.5" thickBot="1" x14ac:dyDescent="0.3">
      <c r="A15" s="14">
        <v>1.3</v>
      </c>
      <c r="B15" s="20" t="s">
        <v>1</v>
      </c>
      <c r="C15" s="32"/>
      <c r="D15" s="32"/>
      <c r="E15" s="133"/>
      <c r="F15" s="34">
        <f>SUM(F11:F14)</f>
        <v>0</v>
      </c>
      <c r="G15" s="18" t="s">
        <v>76</v>
      </c>
      <c r="H15" s="14">
        <f t="shared" ref="H15:H21" si="1">A15</f>
        <v>1.3</v>
      </c>
    </row>
    <row r="16" spans="1:16" ht="158.25" thickBot="1" x14ac:dyDescent="0.3">
      <c r="A16" s="23" t="s">
        <v>74</v>
      </c>
      <c r="B16" s="70" t="s">
        <v>145</v>
      </c>
      <c r="C16" s="75" t="s">
        <v>2</v>
      </c>
      <c r="D16" s="31">
        <v>62</v>
      </c>
      <c r="E16" s="127"/>
      <c r="F16" s="52">
        <f>E16*D16</f>
        <v>0</v>
      </c>
      <c r="G16" s="30" t="s">
        <v>146</v>
      </c>
      <c r="H16" s="23" t="str">
        <f t="shared" si="1"/>
        <v>1.3.1</v>
      </c>
    </row>
    <row r="17" spans="1:8" ht="63.75" thickBot="1" x14ac:dyDescent="0.3">
      <c r="A17" s="23" t="s">
        <v>75</v>
      </c>
      <c r="B17" s="39" t="s">
        <v>175</v>
      </c>
      <c r="C17" s="40" t="s">
        <v>0</v>
      </c>
      <c r="D17" s="42">
        <v>68</v>
      </c>
      <c r="E17" s="134"/>
      <c r="F17" s="52">
        <f>E17*D17</f>
        <v>0</v>
      </c>
      <c r="G17" s="43" t="s">
        <v>147</v>
      </c>
      <c r="H17" s="23" t="str">
        <f t="shared" si="1"/>
        <v>1.3.2</v>
      </c>
    </row>
    <row r="18" spans="1:8" ht="79.5" thickBot="1" x14ac:dyDescent="0.3">
      <c r="A18" s="23" t="s">
        <v>99</v>
      </c>
      <c r="B18" s="24" t="s">
        <v>148</v>
      </c>
      <c r="C18" s="25" t="s">
        <v>0</v>
      </c>
      <c r="D18" s="31">
        <v>45</v>
      </c>
      <c r="E18" s="127"/>
      <c r="F18" s="52">
        <f>E18*D18</f>
        <v>0</v>
      </c>
      <c r="G18" s="30" t="s">
        <v>149</v>
      </c>
      <c r="H18" s="23" t="str">
        <f t="shared" si="1"/>
        <v>1.3.3</v>
      </c>
    </row>
    <row r="19" spans="1:8" ht="19.5" thickBot="1" x14ac:dyDescent="0.3">
      <c r="A19" s="76">
        <v>2</v>
      </c>
      <c r="B19" s="15" t="s">
        <v>102</v>
      </c>
      <c r="C19" s="16"/>
      <c r="D19" s="16"/>
      <c r="E19" s="135"/>
      <c r="F19" s="47">
        <f>SUM(F16:F18)</f>
        <v>0</v>
      </c>
      <c r="G19" s="18" t="s">
        <v>103</v>
      </c>
      <c r="H19" s="76">
        <f t="shared" si="1"/>
        <v>2</v>
      </c>
    </row>
    <row r="20" spans="1:8" ht="19.5" thickBot="1" x14ac:dyDescent="0.3">
      <c r="A20" s="14">
        <v>2.1</v>
      </c>
      <c r="B20" s="44" t="s">
        <v>7</v>
      </c>
      <c r="C20" s="12"/>
      <c r="D20" s="12"/>
      <c r="E20" s="136"/>
      <c r="F20" s="47"/>
      <c r="G20" s="18" t="s">
        <v>8</v>
      </c>
      <c r="H20" s="14">
        <f t="shared" si="1"/>
        <v>2.1</v>
      </c>
    </row>
    <row r="21" spans="1:8" ht="63.75" thickBot="1" x14ac:dyDescent="0.3">
      <c r="A21" s="48" t="s">
        <v>77</v>
      </c>
      <c r="B21" s="49" t="s">
        <v>113</v>
      </c>
      <c r="C21" s="50" t="s">
        <v>9</v>
      </c>
      <c r="D21" s="31">
        <v>3</v>
      </c>
      <c r="E21" s="127"/>
      <c r="F21" s="52">
        <f>E21*D21</f>
        <v>0</v>
      </c>
      <c r="G21" s="30" t="s">
        <v>114</v>
      </c>
      <c r="H21" s="48" t="str">
        <f t="shared" si="1"/>
        <v>2.1.1</v>
      </c>
    </row>
    <row r="22" spans="1:8" ht="79.5" thickBot="1" x14ac:dyDescent="0.3">
      <c r="A22" s="48" t="s">
        <v>78</v>
      </c>
      <c r="B22" s="49" t="s">
        <v>115</v>
      </c>
      <c r="C22" s="50" t="s">
        <v>9</v>
      </c>
      <c r="D22" s="31">
        <v>3</v>
      </c>
      <c r="E22" s="127"/>
      <c r="F22" s="52">
        <f t="shared" ref="F22:F32" si="2">E22*D22</f>
        <v>0</v>
      </c>
      <c r="G22" s="30" t="s">
        <v>116</v>
      </c>
      <c r="H22" s="48" t="str">
        <f t="shared" ref="H22:H32" si="3">A22</f>
        <v>2.1.2</v>
      </c>
    </row>
    <row r="23" spans="1:8" ht="63.75" thickBot="1" x14ac:dyDescent="0.3">
      <c r="A23" s="48" t="s">
        <v>79</v>
      </c>
      <c r="B23" s="49" t="s">
        <v>117</v>
      </c>
      <c r="C23" s="25" t="s">
        <v>9</v>
      </c>
      <c r="D23" s="31">
        <v>6</v>
      </c>
      <c r="E23" s="130"/>
      <c r="F23" s="52">
        <f t="shared" si="2"/>
        <v>0</v>
      </c>
      <c r="G23" s="30" t="s">
        <v>118</v>
      </c>
      <c r="H23" s="48" t="str">
        <f t="shared" si="3"/>
        <v>2.1.3</v>
      </c>
    </row>
    <row r="24" spans="1:8" ht="95.25" thickBot="1" x14ac:dyDescent="0.3">
      <c r="A24" s="48" t="s">
        <v>80</v>
      </c>
      <c r="B24" s="53" t="s">
        <v>119</v>
      </c>
      <c r="C24" s="25" t="s">
        <v>9</v>
      </c>
      <c r="D24" s="31">
        <v>1</v>
      </c>
      <c r="E24" s="127"/>
      <c r="F24" s="52">
        <f t="shared" si="2"/>
        <v>0</v>
      </c>
      <c r="G24" s="30" t="s">
        <v>120</v>
      </c>
      <c r="H24" s="48" t="str">
        <f t="shared" si="3"/>
        <v>2.1.4</v>
      </c>
    </row>
    <row r="25" spans="1:8" ht="48" thickBot="1" x14ac:dyDescent="0.3">
      <c r="A25" s="48" t="s">
        <v>81</v>
      </c>
      <c r="B25" s="35" t="s">
        <v>121</v>
      </c>
      <c r="C25" s="25" t="s">
        <v>9</v>
      </c>
      <c r="D25" s="31">
        <v>3</v>
      </c>
      <c r="E25" s="130"/>
      <c r="F25" s="52">
        <f t="shared" si="2"/>
        <v>0</v>
      </c>
      <c r="G25" s="81" t="s">
        <v>122</v>
      </c>
      <c r="H25" s="55" t="str">
        <f t="shared" si="3"/>
        <v>2.1.5</v>
      </c>
    </row>
    <row r="26" spans="1:8" ht="79.5" thickBot="1" x14ac:dyDescent="0.3">
      <c r="A26" s="48" t="s">
        <v>82</v>
      </c>
      <c r="B26" s="1" t="s">
        <v>176</v>
      </c>
      <c r="C26" s="25" t="s">
        <v>9</v>
      </c>
      <c r="D26" s="31">
        <v>2</v>
      </c>
      <c r="E26" s="127"/>
      <c r="F26" s="52">
        <f t="shared" si="2"/>
        <v>0</v>
      </c>
      <c r="G26" s="30" t="s">
        <v>123</v>
      </c>
      <c r="H26" s="55" t="str">
        <f t="shared" si="3"/>
        <v>2.1.6</v>
      </c>
    </row>
    <row r="27" spans="1:8" ht="205.5" thickBot="1" x14ac:dyDescent="0.3">
      <c r="A27" s="48" t="s">
        <v>83</v>
      </c>
      <c r="B27" s="35" t="s">
        <v>127</v>
      </c>
      <c r="C27" s="25" t="s">
        <v>9</v>
      </c>
      <c r="D27" s="31">
        <v>1</v>
      </c>
      <c r="E27" s="130"/>
      <c r="F27" s="52">
        <f t="shared" si="2"/>
        <v>0</v>
      </c>
      <c r="G27" s="64" t="s">
        <v>128</v>
      </c>
      <c r="H27" s="55" t="str">
        <f t="shared" si="3"/>
        <v>2.1.7</v>
      </c>
    </row>
    <row r="28" spans="1:8" ht="189.75" thickBot="1" x14ac:dyDescent="0.3">
      <c r="A28" s="48" t="s">
        <v>84</v>
      </c>
      <c r="B28" s="35" t="s">
        <v>150</v>
      </c>
      <c r="C28" s="25" t="s">
        <v>9</v>
      </c>
      <c r="D28" s="31">
        <v>1</v>
      </c>
      <c r="E28" s="130"/>
      <c r="F28" s="52">
        <f t="shared" si="2"/>
        <v>0</v>
      </c>
      <c r="G28" s="65" t="s">
        <v>151</v>
      </c>
      <c r="H28" s="55" t="str">
        <f t="shared" si="3"/>
        <v>2.1.8</v>
      </c>
    </row>
    <row r="29" spans="1:8" ht="63.75" thickBot="1" x14ac:dyDescent="0.3">
      <c r="A29" s="48" t="s">
        <v>85</v>
      </c>
      <c r="B29" s="70" t="s">
        <v>178</v>
      </c>
      <c r="C29" s="25" t="s">
        <v>9</v>
      </c>
      <c r="D29" s="31">
        <v>1</v>
      </c>
      <c r="E29" s="127"/>
      <c r="F29" s="52">
        <f t="shared" si="2"/>
        <v>0</v>
      </c>
      <c r="G29" s="30" t="s">
        <v>177</v>
      </c>
      <c r="H29" s="55" t="str">
        <f t="shared" si="3"/>
        <v>2.1.9</v>
      </c>
    </row>
    <row r="30" spans="1:8" ht="63.75" thickBot="1" x14ac:dyDescent="0.3">
      <c r="A30" s="48" t="s">
        <v>86</v>
      </c>
      <c r="B30" s="35" t="s">
        <v>152</v>
      </c>
      <c r="C30" s="25" t="s">
        <v>10</v>
      </c>
      <c r="D30" s="31">
        <v>1</v>
      </c>
      <c r="E30" s="130"/>
      <c r="F30" s="52">
        <f t="shared" si="2"/>
        <v>0</v>
      </c>
      <c r="G30" s="78" t="s">
        <v>153</v>
      </c>
      <c r="H30" s="55" t="str">
        <f t="shared" si="3"/>
        <v>2.1.10</v>
      </c>
    </row>
    <row r="31" spans="1:8" ht="95.25" thickBot="1" x14ac:dyDescent="0.3">
      <c r="A31" s="48" t="s">
        <v>87</v>
      </c>
      <c r="B31" s="79" t="s">
        <v>179</v>
      </c>
      <c r="C31" s="25" t="s">
        <v>36</v>
      </c>
      <c r="D31" s="31">
        <v>35</v>
      </c>
      <c r="E31" s="130"/>
      <c r="F31" s="52">
        <f t="shared" si="2"/>
        <v>0</v>
      </c>
      <c r="G31" s="78" t="s">
        <v>180</v>
      </c>
      <c r="H31" s="55" t="str">
        <f t="shared" si="3"/>
        <v>2.1.11</v>
      </c>
    </row>
    <row r="32" spans="1:8" ht="142.5" thickBot="1" x14ac:dyDescent="0.3">
      <c r="A32" s="48" t="s">
        <v>88</v>
      </c>
      <c r="B32" s="35" t="s">
        <v>181</v>
      </c>
      <c r="C32" s="25" t="s">
        <v>10</v>
      </c>
      <c r="D32" s="31">
        <v>1</v>
      </c>
      <c r="E32" s="130"/>
      <c r="F32" s="52">
        <f t="shared" si="2"/>
        <v>0</v>
      </c>
      <c r="G32" s="30" t="s">
        <v>182</v>
      </c>
      <c r="H32" s="55" t="str">
        <f t="shared" si="3"/>
        <v>2.1.12</v>
      </c>
    </row>
    <row r="33" spans="1:8" ht="19.5" thickBot="1" x14ac:dyDescent="0.3">
      <c r="A33" s="14">
        <v>2.2000000000000002</v>
      </c>
      <c r="B33" s="20" t="s">
        <v>1</v>
      </c>
      <c r="C33" s="32"/>
      <c r="D33" s="32"/>
      <c r="E33" s="133"/>
      <c r="F33" s="34">
        <f>SUM(F21:F32)</f>
        <v>0</v>
      </c>
      <c r="G33" s="18" t="s">
        <v>76</v>
      </c>
      <c r="H33" s="14">
        <f t="shared" ref="H33:H44" si="4">A33</f>
        <v>2.2000000000000002</v>
      </c>
    </row>
    <row r="34" spans="1:8" ht="79.5" thickBot="1" x14ac:dyDescent="0.3">
      <c r="A34" s="23" t="s">
        <v>89</v>
      </c>
      <c r="B34" s="37" t="s">
        <v>109</v>
      </c>
      <c r="C34" s="25" t="s">
        <v>0</v>
      </c>
      <c r="D34" s="31">
        <v>41</v>
      </c>
      <c r="E34" s="127"/>
      <c r="F34" s="52">
        <f>E34*D34</f>
        <v>0</v>
      </c>
      <c r="G34" s="38" t="s">
        <v>110</v>
      </c>
      <c r="H34" s="23" t="str">
        <f t="shared" si="4"/>
        <v>2.2.1</v>
      </c>
    </row>
    <row r="35" spans="1:8" ht="63.75" thickBot="1" x14ac:dyDescent="0.3">
      <c r="A35" s="23" t="s">
        <v>90</v>
      </c>
      <c r="B35" s="39" t="s">
        <v>111</v>
      </c>
      <c r="C35" s="40" t="s">
        <v>0</v>
      </c>
      <c r="D35" s="42">
        <v>7</v>
      </c>
      <c r="E35" s="134"/>
      <c r="F35" s="52">
        <f>E35*D35</f>
        <v>0</v>
      </c>
      <c r="G35" s="43" t="s">
        <v>112</v>
      </c>
      <c r="H35" s="23" t="str">
        <f t="shared" si="4"/>
        <v>2.2.2</v>
      </c>
    </row>
    <row r="36" spans="1:8" ht="19.5" thickBot="1" x14ac:dyDescent="0.3">
      <c r="A36" s="66">
        <v>2.2999999999999998</v>
      </c>
      <c r="B36" s="20" t="s">
        <v>40</v>
      </c>
      <c r="C36" s="32"/>
      <c r="D36" s="32"/>
      <c r="E36" s="133"/>
      <c r="F36" s="68">
        <f>SUM(F34:F35)</f>
        <v>0</v>
      </c>
      <c r="G36" s="18" t="s">
        <v>41</v>
      </c>
      <c r="H36" s="66">
        <f t="shared" si="4"/>
        <v>2.2999999999999998</v>
      </c>
    </row>
    <row r="37" spans="1:8" ht="79.5" thickBot="1" x14ac:dyDescent="0.3">
      <c r="A37" s="23" t="s">
        <v>91</v>
      </c>
      <c r="B37" s="70" t="s">
        <v>154</v>
      </c>
      <c r="C37" s="25" t="s">
        <v>0</v>
      </c>
      <c r="D37" s="31">
        <v>8</v>
      </c>
      <c r="E37" s="127"/>
      <c r="F37" s="52">
        <f>E37*D37</f>
        <v>0</v>
      </c>
      <c r="G37" s="28" t="s">
        <v>139</v>
      </c>
      <c r="H37" s="23" t="str">
        <f t="shared" si="4"/>
        <v>2.3.1</v>
      </c>
    </row>
    <row r="38" spans="1:8" ht="63.75" thickBot="1" x14ac:dyDescent="0.3">
      <c r="A38" s="23" t="s">
        <v>92</v>
      </c>
      <c r="B38" s="1" t="s">
        <v>42</v>
      </c>
      <c r="C38" s="50" t="s">
        <v>0</v>
      </c>
      <c r="D38" s="31">
        <v>8</v>
      </c>
      <c r="E38" s="127"/>
      <c r="F38" s="52">
        <f>E38*D38</f>
        <v>0</v>
      </c>
      <c r="G38" s="30" t="s">
        <v>43</v>
      </c>
      <c r="H38" s="23" t="str">
        <f t="shared" si="4"/>
        <v>2.3.2</v>
      </c>
    </row>
    <row r="39" spans="1:8" ht="95.25" thickBot="1" x14ac:dyDescent="0.3">
      <c r="A39" s="23" t="s">
        <v>93</v>
      </c>
      <c r="B39" s="70" t="s">
        <v>155</v>
      </c>
      <c r="C39" s="50" t="s">
        <v>0</v>
      </c>
      <c r="D39" s="26">
        <v>90</v>
      </c>
      <c r="E39" s="126"/>
      <c r="F39" s="52">
        <f>E39*D39</f>
        <v>0</v>
      </c>
      <c r="G39" s="28" t="s">
        <v>66</v>
      </c>
      <c r="H39" s="23" t="str">
        <f t="shared" si="4"/>
        <v>2.3.3</v>
      </c>
    </row>
    <row r="40" spans="1:8" ht="19.5" thickBot="1" x14ac:dyDescent="0.3">
      <c r="A40" s="66">
        <v>3</v>
      </c>
      <c r="B40" s="20" t="s">
        <v>33</v>
      </c>
      <c r="C40" s="32"/>
      <c r="D40" s="32"/>
      <c r="E40" s="133"/>
      <c r="F40" s="68">
        <f>SUM(F37:F39)</f>
        <v>0</v>
      </c>
      <c r="G40" s="18" t="s">
        <v>34</v>
      </c>
      <c r="H40" s="66">
        <f t="shared" si="4"/>
        <v>3</v>
      </c>
    </row>
    <row r="41" spans="1:8" ht="79.5" thickBot="1" x14ac:dyDescent="0.3">
      <c r="A41" s="69">
        <v>3.1</v>
      </c>
      <c r="B41" s="70" t="s">
        <v>130</v>
      </c>
      <c r="C41" s="25" t="s">
        <v>9</v>
      </c>
      <c r="D41" s="59">
        <v>4</v>
      </c>
      <c r="E41" s="126"/>
      <c r="F41" s="71">
        <f>E41*D41</f>
        <v>0</v>
      </c>
      <c r="G41" s="81" t="s">
        <v>131</v>
      </c>
      <c r="H41" s="69">
        <f t="shared" si="4"/>
        <v>3.1</v>
      </c>
    </row>
    <row r="42" spans="1:8" ht="79.5" thickBot="1" x14ac:dyDescent="0.3">
      <c r="A42" s="69">
        <v>3.2</v>
      </c>
      <c r="B42" s="70" t="s">
        <v>132</v>
      </c>
      <c r="C42" s="25" t="s">
        <v>9</v>
      </c>
      <c r="D42" s="59">
        <v>4</v>
      </c>
      <c r="E42" s="126"/>
      <c r="F42" s="71">
        <f>E42*D42</f>
        <v>0</v>
      </c>
      <c r="G42" s="28" t="s">
        <v>133</v>
      </c>
      <c r="H42" s="69">
        <f t="shared" si="4"/>
        <v>3.2</v>
      </c>
    </row>
    <row r="43" spans="1:8" ht="79.5" thickBot="1" x14ac:dyDescent="0.3">
      <c r="A43" s="69">
        <v>3.3</v>
      </c>
      <c r="B43" s="70" t="s">
        <v>134</v>
      </c>
      <c r="C43" s="25" t="s">
        <v>9</v>
      </c>
      <c r="D43" s="59">
        <v>12</v>
      </c>
      <c r="E43" s="126"/>
      <c r="F43" s="71">
        <f>E43*D43</f>
        <v>0</v>
      </c>
      <c r="G43" s="81" t="s">
        <v>135</v>
      </c>
      <c r="H43" s="69">
        <f t="shared" si="4"/>
        <v>3.3</v>
      </c>
    </row>
    <row r="44" spans="1:8" ht="95.25" thickBot="1" x14ac:dyDescent="0.3">
      <c r="A44" s="69">
        <v>3.4</v>
      </c>
      <c r="B44" s="70" t="s">
        <v>136</v>
      </c>
      <c r="C44" s="25" t="s">
        <v>9</v>
      </c>
      <c r="D44" s="59">
        <v>1</v>
      </c>
      <c r="E44" s="126"/>
      <c r="F44" s="71">
        <f>E44*D44</f>
        <v>0</v>
      </c>
      <c r="G44" s="28" t="s">
        <v>35</v>
      </c>
      <c r="H44" s="69">
        <f t="shared" si="4"/>
        <v>3.4</v>
      </c>
    </row>
    <row r="45" spans="1:8" ht="315.75" thickBot="1" x14ac:dyDescent="0.3">
      <c r="A45" s="83">
        <v>3.5</v>
      </c>
      <c r="B45" s="84" t="s">
        <v>183</v>
      </c>
      <c r="C45" s="25" t="s">
        <v>10</v>
      </c>
      <c r="D45" s="31">
        <v>1</v>
      </c>
      <c r="E45" s="127"/>
      <c r="F45" s="71">
        <f>E45*D45</f>
        <v>0</v>
      </c>
      <c r="G45" s="85" t="s">
        <v>189</v>
      </c>
      <c r="H45" s="69">
        <v>3.5</v>
      </c>
    </row>
    <row r="46" spans="1:8" ht="16.5" thickBot="1" x14ac:dyDescent="0.3">
      <c r="A46" s="83"/>
      <c r="B46" s="117"/>
      <c r="C46" s="118"/>
      <c r="D46" s="118"/>
      <c r="E46" s="119"/>
      <c r="F46" s="71">
        <f>SUM(F41:F45)</f>
        <v>0</v>
      </c>
      <c r="G46" s="85"/>
      <c r="H46" s="69"/>
    </row>
    <row r="47" spans="1:8" ht="19.5" thickBot="1" x14ac:dyDescent="0.3">
      <c r="A47" s="112" t="s">
        <v>24</v>
      </c>
      <c r="B47" s="112"/>
      <c r="C47" s="112"/>
      <c r="D47" s="112"/>
      <c r="E47" s="112"/>
      <c r="F47" s="86">
        <f>F46+F40+F36+F33+F19+F15+F10</f>
        <v>0</v>
      </c>
      <c r="G47" s="113" t="s">
        <v>23</v>
      </c>
      <c r="H47" s="113"/>
    </row>
  </sheetData>
  <sheetProtection algorithmName="SHA-512" hashValue="pzmJKvKa9M5wvPG9Sd1YpeHQ3+mwaFVmPVoJ+ZftlWhvVbZ619ubpw0mJk5JwENuIerj2jnlBIODZpjQ792uFg==" saltValue="eLuMYvLjkhts/57KJ+DpuQ==" spinCount="100000" sheet="1"/>
  <mergeCells count="11">
    <mergeCell ref="A47:E47"/>
    <mergeCell ref="G47:H47"/>
    <mergeCell ref="A4:E4"/>
    <mergeCell ref="F4:H4"/>
    <mergeCell ref="A1:E1"/>
    <mergeCell ref="F1:H1"/>
    <mergeCell ref="A2:E2"/>
    <mergeCell ref="F2:H2"/>
    <mergeCell ref="A3:E3"/>
    <mergeCell ref="F3:H3"/>
    <mergeCell ref="B46:E46"/>
  </mergeCells>
  <phoneticPr fontId="8" type="noConversion"/>
  <printOptions horizontalCentered="1" verticalCentered="1"/>
  <pageMargins left="0.7" right="0.7" top="0.75" bottom="0.75" header="0.3" footer="0.3"/>
  <pageSetup scale="48" fitToHeight="0" orientation="landscape" r:id="rId1"/>
  <headerFooter>
    <oddHeader>&amp;L&amp;G&amp;CName of project : Reducing Illness, Violence,
 and Abuse through Systematic Empowerment (RISE)&amp;R&amp;G</oddHeader>
    <oddFooter>Page &amp;P of &amp;N</oddFooter>
  </headerFooter>
  <rowBreaks count="2" manualBreakCount="2">
    <brk id="17" max="7" man="1"/>
    <brk id="28" max="7" man="1"/>
  </row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A709-24E2-400C-A0EB-EA40F24C1919}">
  <sheetPr>
    <pageSetUpPr fitToPage="1"/>
  </sheetPr>
  <dimension ref="A1:P40"/>
  <sheetViews>
    <sheetView rightToLeft="1" view="pageBreakPreview" zoomScale="80" zoomScaleNormal="83" zoomScaleSheetLayoutView="80" workbookViewId="0">
      <selection activeCell="F4" sqref="F4:H4"/>
    </sheetView>
  </sheetViews>
  <sheetFormatPr defaultColWidth="8.85546875" defaultRowHeight="15" x14ac:dyDescent="0.25"/>
  <cols>
    <col min="1" max="1" width="8.85546875" style="72"/>
    <col min="2" max="2" width="82.7109375" style="13" customWidth="1"/>
    <col min="3" max="3" width="8.85546875" style="73"/>
    <col min="4" max="4" width="12.28515625" style="73" customWidth="1"/>
    <col min="5" max="5" width="13" style="73" customWidth="1"/>
    <col min="6" max="6" width="16.28515625" style="73" customWidth="1"/>
    <col min="7" max="7" width="99.7109375" style="13" customWidth="1"/>
    <col min="8" max="8" width="8.85546875" style="72"/>
    <col min="9" max="16384" width="8.85546875" style="13"/>
  </cols>
  <sheetData>
    <row r="1" spans="1:16" s="9" customFormat="1" ht="16.5" thickBot="1" x14ac:dyDescent="0.3">
      <c r="A1" s="114" t="s">
        <v>61</v>
      </c>
      <c r="B1" s="115"/>
      <c r="C1" s="115"/>
      <c r="D1" s="115"/>
      <c r="E1" s="115"/>
      <c r="F1" s="116" t="s">
        <v>59</v>
      </c>
      <c r="G1" s="116"/>
      <c r="H1" s="116"/>
    </row>
    <row r="2" spans="1:16" s="9" customFormat="1" ht="16.5" thickBot="1" x14ac:dyDescent="0.3">
      <c r="A2" s="114" t="s">
        <v>53</v>
      </c>
      <c r="B2" s="115"/>
      <c r="C2" s="115"/>
      <c r="D2" s="115"/>
      <c r="E2" s="115"/>
      <c r="F2" s="116" t="s">
        <v>55</v>
      </c>
      <c r="G2" s="116"/>
      <c r="H2" s="116"/>
    </row>
    <row r="3" spans="1:16" s="9" customFormat="1" ht="52.15" customHeight="1" thickBot="1" x14ac:dyDescent="0.3">
      <c r="A3" s="114" t="s">
        <v>62</v>
      </c>
      <c r="B3" s="115"/>
      <c r="C3" s="115"/>
      <c r="D3" s="115"/>
      <c r="E3" s="115"/>
      <c r="F3" s="116" t="s">
        <v>157</v>
      </c>
      <c r="G3" s="116"/>
      <c r="H3" s="116"/>
    </row>
    <row r="4" spans="1:16" s="9" customFormat="1" ht="198" customHeight="1" thickBot="1" x14ac:dyDescent="0.3">
      <c r="A4" s="114" t="s">
        <v>194</v>
      </c>
      <c r="B4" s="115"/>
      <c r="C4" s="115"/>
      <c r="D4" s="115"/>
      <c r="E4" s="115"/>
      <c r="F4" s="116" t="s">
        <v>195</v>
      </c>
      <c r="G4" s="116"/>
      <c r="H4" s="116"/>
    </row>
    <row r="5" spans="1:16" ht="75.75" thickBot="1" x14ac:dyDescent="0.3">
      <c r="A5" s="10" t="s">
        <v>11</v>
      </c>
      <c r="B5" s="11" t="s">
        <v>12</v>
      </c>
      <c r="C5" s="12" t="s">
        <v>13</v>
      </c>
      <c r="D5" s="12" t="s">
        <v>14</v>
      </c>
      <c r="E5" s="12" t="s">
        <v>15</v>
      </c>
      <c r="F5" s="12" t="s">
        <v>16</v>
      </c>
      <c r="G5" s="11" t="s">
        <v>17</v>
      </c>
      <c r="H5" s="10" t="s">
        <v>18</v>
      </c>
    </row>
    <row r="6" spans="1:16" ht="19.5" thickBot="1" x14ac:dyDescent="0.3">
      <c r="A6" s="14">
        <v>1</v>
      </c>
      <c r="B6" s="15" t="s">
        <v>21</v>
      </c>
      <c r="C6" s="16"/>
      <c r="D6" s="16"/>
      <c r="E6" s="16"/>
      <c r="F6" s="17"/>
      <c r="G6" s="18" t="s">
        <v>20</v>
      </c>
      <c r="H6" s="14">
        <v>1</v>
      </c>
    </row>
    <row r="7" spans="1:16" ht="19.5" thickBot="1" x14ac:dyDescent="0.3">
      <c r="A7" s="14">
        <v>1.2</v>
      </c>
      <c r="B7" s="20" t="s">
        <v>5</v>
      </c>
      <c r="C7" s="32"/>
      <c r="D7" s="33"/>
      <c r="E7" s="33"/>
      <c r="F7" s="34"/>
      <c r="G7" s="18" t="s">
        <v>6</v>
      </c>
      <c r="H7" s="14">
        <f t="shared" ref="H7:H12" si="0">A7</f>
        <v>1.2</v>
      </c>
    </row>
    <row r="8" spans="1:16" ht="48" thickBot="1" x14ac:dyDescent="0.3">
      <c r="A8" s="23" t="s">
        <v>72</v>
      </c>
      <c r="B8" s="82" t="s">
        <v>22</v>
      </c>
      <c r="C8" s="25" t="s">
        <v>9</v>
      </c>
      <c r="D8" s="31">
        <v>4</v>
      </c>
      <c r="E8" s="31"/>
      <c r="F8" s="52">
        <f>E8*D8</f>
        <v>0</v>
      </c>
      <c r="G8" s="30" t="s">
        <v>19</v>
      </c>
      <c r="H8" s="23" t="str">
        <f t="shared" si="0"/>
        <v>1.2.3</v>
      </c>
    </row>
    <row r="9" spans="1:16" ht="189.75" thickBot="1" x14ac:dyDescent="0.3">
      <c r="A9" s="23" t="s">
        <v>73</v>
      </c>
      <c r="B9" s="35" t="s">
        <v>158</v>
      </c>
      <c r="C9" s="25" t="s">
        <v>0</v>
      </c>
      <c r="D9" s="26">
        <v>9.3000000000000007</v>
      </c>
      <c r="E9" s="59"/>
      <c r="F9" s="52">
        <f>E9*D9</f>
        <v>0</v>
      </c>
      <c r="G9" s="36" t="s">
        <v>159</v>
      </c>
      <c r="H9" s="23" t="str">
        <f t="shared" si="0"/>
        <v>1.2.4</v>
      </c>
      <c r="P9" s="13">
        <f>3.8*3.1</f>
        <v>11.78</v>
      </c>
    </row>
    <row r="10" spans="1:16" ht="79.5" thickBot="1" x14ac:dyDescent="0.3">
      <c r="A10" s="23" t="s">
        <v>94</v>
      </c>
      <c r="B10" s="49" t="s">
        <v>160</v>
      </c>
      <c r="C10" s="25" t="s">
        <v>0</v>
      </c>
      <c r="D10" s="26">
        <v>3.2</v>
      </c>
      <c r="E10" s="59"/>
      <c r="F10" s="52">
        <f>E10*D10</f>
        <v>0</v>
      </c>
      <c r="G10" s="36" t="s">
        <v>161</v>
      </c>
      <c r="H10" s="23" t="str">
        <f t="shared" si="0"/>
        <v>1.2.5</v>
      </c>
    </row>
    <row r="11" spans="1:16" ht="19.5" thickBot="1" x14ac:dyDescent="0.3">
      <c r="A11" s="76">
        <v>2</v>
      </c>
      <c r="B11" s="15" t="s">
        <v>38</v>
      </c>
      <c r="C11" s="16"/>
      <c r="D11" s="16"/>
      <c r="E11" s="16"/>
      <c r="F11" s="47">
        <f>SUM(F8:F10)</f>
        <v>0</v>
      </c>
      <c r="G11" s="18" t="s">
        <v>39</v>
      </c>
      <c r="H11" s="76">
        <f t="shared" si="0"/>
        <v>2</v>
      </c>
    </row>
    <row r="12" spans="1:16" ht="19.5" thickBot="1" x14ac:dyDescent="0.3">
      <c r="A12" s="14">
        <v>2.1</v>
      </c>
      <c r="B12" s="44" t="s">
        <v>7</v>
      </c>
      <c r="C12" s="12"/>
      <c r="D12" s="45"/>
      <c r="E12" s="46"/>
      <c r="F12" s="47"/>
      <c r="G12" s="18" t="s">
        <v>8</v>
      </c>
      <c r="H12" s="14">
        <f t="shared" si="0"/>
        <v>2.1</v>
      </c>
    </row>
    <row r="13" spans="1:16" ht="63.75" thickBot="1" x14ac:dyDescent="0.3">
      <c r="A13" s="48" t="s">
        <v>77</v>
      </c>
      <c r="B13" s="49" t="s">
        <v>113</v>
      </c>
      <c r="C13" s="50" t="s">
        <v>9</v>
      </c>
      <c r="D13" s="51">
        <v>3</v>
      </c>
      <c r="E13" s="137"/>
      <c r="F13" s="52">
        <f>E13*D13</f>
        <v>0</v>
      </c>
      <c r="G13" s="30" t="s">
        <v>114</v>
      </c>
      <c r="H13" s="55" t="str">
        <f t="shared" ref="H13:H21" si="1">A13</f>
        <v>2.1.1</v>
      </c>
    </row>
    <row r="14" spans="1:16" ht="79.5" thickBot="1" x14ac:dyDescent="0.3">
      <c r="A14" s="48" t="s">
        <v>78</v>
      </c>
      <c r="B14" s="49" t="s">
        <v>115</v>
      </c>
      <c r="C14" s="50" t="s">
        <v>9</v>
      </c>
      <c r="D14" s="51">
        <v>2</v>
      </c>
      <c r="E14" s="137"/>
      <c r="F14" s="52">
        <f t="shared" ref="F14:F22" si="2">E14*D14</f>
        <v>0</v>
      </c>
      <c r="G14" s="30" t="s">
        <v>162</v>
      </c>
      <c r="H14" s="55" t="str">
        <f t="shared" si="1"/>
        <v>2.1.2</v>
      </c>
    </row>
    <row r="15" spans="1:16" ht="63.75" thickBot="1" x14ac:dyDescent="0.3">
      <c r="A15" s="48" t="s">
        <v>79</v>
      </c>
      <c r="B15" s="49" t="s">
        <v>117</v>
      </c>
      <c r="C15" s="25" t="s">
        <v>9</v>
      </c>
      <c r="D15" s="31">
        <v>4</v>
      </c>
      <c r="E15" s="130"/>
      <c r="F15" s="52">
        <f t="shared" si="2"/>
        <v>0</v>
      </c>
      <c r="G15" s="30" t="s">
        <v>118</v>
      </c>
      <c r="H15" s="55" t="str">
        <f t="shared" si="1"/>
        <v>2.1.3</v>
      </c>
    </row>
    <row r="16" spans="1:16" ht="95.25" thickBot="1" x14ac:dyDescent="0.3">
      <c r="A16" s="48" t="s">
        <v>80</v>
      </c>
      <c r="B16" s="53" t="s">
        <v>119</v>
      </c>
      <c r="C16" s="25" t="s">
        <v>9</v>
      </c>
      <c r="D16" s="31">
        <v>1</v>
      </c>
      <c r="E16" s="127"/>
      <c r="F16" s="52">
        <f t="shared" si="2"/>
        <v>0</v>
      </c>
      <c r="G16" s="30" t="s">
        <v>120</v>
      </c>
      <c r="H16" s="55" t="str">
        <f t="shared" si="1"/>
        <v>2.1.4</v>
      </c>
    </row>
    <row r="17" spans="1:8" ht="48" thickBot="1" x14ac:dyDescent="0.3">
      <c r="A17" s="48" t="s">
        <v>81</v>
      </c>
      <c r="B17" s="35" t="s">
        <v>121</v>
      </c>
      <c r="C17" s="25" t="s">
        <v>9</v>
      </c>
      <c r="D17" s="31">
        <v>2</v>
      </c>
      <c r="E17" s="130"/>
      <c r="F17" s="52">
        <f t="shared" si="2"/>
        <v>0</v>
      </c>
      <c r="G17" s="81" t="s">
        <v>122</v>
      </c>
      <c r="H17" s="55" t="str">
        <f t="shared" si="1"/>
        <v>2.1.5</v>
      </c>
    </row>
    <row r="18" spans="1:8" ht="79.5" thickBot="1" x14ac:dyDescent="0.3">
      <c r="A18" s="48" t="s">
        <v>82</v>
      </c>
      <c r="B18" s="1" t="s">
        <v>176</v>
      </c>
      <c r="C18" s="25" t="s">
        <v>9</v>
      </c>
      <c r="D18" s="31">
        <v>1</v>
      </c>
      <c r="E18" s="127"/>
      <c r="F18" s="52">
        <f t="shared" si="2"/>
        <v>0</v>
      </c>
      <c r="G18" s="30" t="s">
        <v>123</v>
      </c>
      <c r="H18" s="55" t="str">
        <f t="shared" si="1"/>
        <v>2.1.6</v>
      </c>
    </row>
    <row r="19" spans="1:8" ht="205.5" thickBot="1" x14ac:dyDescent="0.3">
      <c r="A19" s="48" t="s">
        <v>83</v>
      </c>
      <c r="B19" s="35" t="s">
        <v>127</v>
      </c>
      <c r="C19" s="25" t="s">
        <v>9</v>
      </c>
      <c r="D19" s="31">
        <v>1</v>
      </c>
      <c r="E19" s="130"/>
      <c r="F19" s="52">
        <f t="shared" si="2"/>
        <v>0</v>
      </c>
      <c r="G19" s="64" t="s">
        <v>128</v>
      </c>
      <c r="H19" s="55" t="str">
        <f t="shared" si="1"/>
        <v>2.1.7</v>
      </c>
    </row>
    <row r="20" spans="1:8" ht="95.25" thickBot="1" x14ac:dyDescent="0.3">
      <c r="A20" s="48" t="s">
        <v>86</v>
      </c>
      <c r="B20" s="56" t="s">
        <v>124</v>
      </c>
      <c r="C20" s="57" t="s">
        <v>2</v>
      </c>
      <c r="D20" s="58">
        <v>500</v>
      </c>
      <c r="E20" s="126"/>
      <c r="F20" s="52">
        <f t="shared" si="2"/>
        <v>0</v>
      </c>
      <c r="G20" s="60" t="s">
        <v>125</v>
      </c>
      <c r="H20" s="55" t="str">
        <f t="shared" si="1"/>
        <v>2.1.10</v>
      </c>
    </row>
    <row r="21" spans="1:8" ht="120.75" thickBot="1" x14ac:dyDescent="0.3">
      <c r="A21" s="48" t="s">
        <v>88</v>
      </c>
      <c r="B21" s="8" t="s">
        <v>163</v>
      </c>
      <c r="C21" s="61" t="s">
        <v>9</v>
      </c>
      <c r="D21" s="62">
        <v>1</v>
      </c>
      <c r="E21" s="129"/>
      <c r="F21" s="52">
        <f t="shared" si="2"/>
        <v>0</v>
      </c>
      <c r="G21" s="63" t="s">
        <v>173</v>
      </c>
      <c r="H21" s="55" t="str">
        <f t="shared" si="1"/>
        <v>2.1.12</v>
      </c>
    </row>
    <row r="22" spans="1:8" ht="63.75" thickBot="1" x14ac:dyDescent="0.3">
      <c r="A22" s="48" t="s">
        <v>95</v>
      </c>
      <c r="B22" s="70" t="s">
        <v>184</v>
      </c>
      <c r="C22" s="25" t="s">
        <v>9</v>
      </c>
      <c r="D22" s="31">
        <v>1</v>
      </c>
      <c r="E22" s="127"/>
      <c r="F22" s="52">
        <f t="shared" si="2"/>
        <v>0</v>
      </c>
      <c r="G22" s="30" t="s">
        <v>177</v>
      </c>
      <c r="H22" s="55" t="str">
        <f>A22</f>
        <v>2.1.13</v>
      </c>
    </row>
    <row r="23" spans="1:8" ht="178.9" customHeight="1" thickBot="1" x14ac:dyDescent="0.3">
      <c r="A23" s="120" t="s">
        <v>96</v>
      </c>
      <c r="B23" s="121" t="s">
        <v>185</v>
      </c>
      <c r="C23" s="122" t="s">
        <v>10</v>
      </c>
      <c r="D23" s="123">
        <v>1</v>
      </c>
      <c r="E23" s="138"/>
      <c r="F23" s="124">
        <f>E23*D23</f>
        <v>0</v>
      </c>
      <c r="G23" s="122" t="s">
        <v>186</v>
      </c>
      <c r="H23" s="120" t="str">
        <f>A23</f>
        <v>2.1.14</v>
      </c>
    </row>
    <row r="24" spans="1:8" ht="148.15" customHeight="1" thickBot="1" x14ac:dyDescent="0.3">
      <c r="A24" s="120"/>
      <c r="B24" s="121"/>
      <c r="C24" s="122"/>
      <c r="D24" s="123"/>
      <c r="E24" s="138"/>
      <c r="F24" s="125"/>
      <c r="G24" s="122"/>
      <c r="H24" s="120"/>
    </row>
    <row r="25" spans="1:8" ht="95.25" thickBot="1" x14ac:dyDescent="0.3">
      <c r="A25" s="48" t="s">
        <v>97</v>
      </c>
      <c r="B25" s="79" t="s">
        <v>187</v>
      </c>
      <c r="C25" s="25" t="s">
        <v>36</v>
      </c>
      <c r="D25" s="31">
        <v>20</v>
      </c>
      <c r="E25" s="130"/>
      <c r="F25" s="77">
        <f>E25*D25</f>
        <v>0</v>
      </c>
      <c r="G25" s="78" t="s">
        <v>188</v>
      </c>
      <c r="H25" s="55" t="str">
        <f t="shared" ref="H25:H33" si="3">A25</f>
        <v>2.1.15</v>
      </c>
    </row>
    <row r="26" spans="1:8" ht="142.5" thickBot="1" x14ac:dyDescent="0.3">
      <c r="A26" s="48" t="s">
        <v>98</v>
      </c>
      <c r="B26" s="35" t="s">
        <v>164</v>
      </c>
      <c r="C26" s="25" t="s">
        <v>10</v>
      </c>
      <c r="D26" s="31">
        <v>1</v>
      </c>
      <c r="E26" s="130"/>
      <c r="F26" s="52">
        <f>E26*D26</f>
        <v>0</v>
      </c>
      <c r="G26" s="30" t="s">
        <v>129</v>
      </c>
      <c r="H26" s="55" t="str">
        <f t="shared" si="3"/>
        <v>2.1.16</v>
      </c>
    </row>
    <row r="27" spans="1:8" ht="19.5" thickBot="1" x14ac:dyDescent="0.3">
      <c r="A27" s="14">
        <v>2.2999999999999998</v>
      </c>
      <c r="B27" s="20" t="s">
        <v>1</v>
      </c>
      <c r="C27" s="32"/>
      <c r="D27" s="33"/>
      <c r="E27" s="131"/>
      <c r="F27" s="34">
        <f>SUM(F13:F26)</f>
        <v>0</v>
      </c>
      <c r="G27" s="18" t="s">
        <v>76</v>
      </c>
      <c r="H27" s="14">
        <f t="shared" si="3"/>
        <v>2.2999999999999998</v>
      </c>
    </row>
    <row r="28" spans="1:8" ht="79.5" thickBot="1" x14ac:dyDescent="0.3">
      <c r="A28" s="23" t="s">
        <v>91</v>
      </c>
      <c r="B28" s="37" t="s">
        <v>109</v>
      </c>
      <c r="C28" s="25" t="s">
        <v>0</v>
      </c>
      <c r="D28" s="31">
        <v>18</v>
      </c>
      <c r="E28" s="127"/>
      <c r="F28" s="52">
        <f>E28*D28</f>
        <v>0</v>
      </c>
      <c r="G28" s="38" t="s">
        <v>110</v>
      </c>
      <c r="H28" s="23" t="str">
        <f t="shared" si="3"/>
        <v>2.3.1</v>
      </c>
    </row>
    <row r="29" spans="1:8" ht="63.75" thickBot="1" x14ac:dyDescent="0.3">
      <c r="A29" s="23" t="s">
        <v>92</v>
      </c>
      <c r="B29" s="39" t="s">
        <v>111</v>
      </c>
      <c r="C29" s="40" t="s">
        <v>0</v>
      </c>
      <c r="D29" s="41">
        <v>7</v>
      </c>
      <c r="E29" s="134"/>
      <c r="F29" s="52">
        <f>E29*D29</f>
        <v>0</v>
      </c>
      <c r="G29" s="43" t="s">
        <v>112</v>
      </c>
      <c r="H29" s="23" t="str">
        <f t="shared" si="3"/>
        <v>2.3.2</v>
      </c>
    </row>
    <row r="30" spans="1:8" ht="19.5" thickBot="1" x14ac:dyDescent="0.3">
      <c r="A30" s="66">
        <v>2.4</v>
      </c>
      <c r="B30" s="20" t="s">
        <v>40</v>
      </c>
      <c r="C30" s="32"/>
      <c r="D30" s="67"/>
      <c r="E30" s="131"/>
      <c r="F30" s="68">
        <f>SUM(F28:F29)</f>
        <v>0</v>
      </c>
      <c r="G30" s="18" t="s">
        <v>41</v>
      </c>
      <c r="H30" s="66">
        <f t="shared" si="3"/>
        <v>2.4</v>
      </c>
    </row>
    <row r="31" spans="1:8" ht="79.5" thickBot="1" x14ac:dyDescent="0.3">
      <c r="A31" s="23" t="s">
        <v>27</v>
      </c>
      <c r="B31" s="70" t="s">
        <v>154</v>
      </c>
      <c r="C31" s="25" t="s">
        <v>0</v>
      </c>
      <c r="D31" s="31">
        <v>8</v>
      </c>
      <c r="E31" s="127"/>
      <c r="F31" s="52">
        <f>E31*D31</f>
        <v>0</v>
      </c>
      <c r="G31" s="28" t="s">
        <v>139</v>
      </c>
      <c r="H31" s="23" t="str">
        <f t="shared" si="3"/>
        <v>2.4.1</v>
      </c>
    </row>
    <row r="32" spans="1:8" ht="63.75" thickBot="1" x14ac:dyDescent="0.3">
      <c r="A32" s="23" t="s">
        <v>26</v>
      </c>
      <c r="B32" s="1" t="s">
        <v>44</v>
      </c>
      <c r="C32" s="25" t="s">
        <v>10</v>
      </c>
      <c r="D32" s="51">
        <v>1</v>
      </c>
      <c r="E32" s="137"/>
      <c r="F32" s="52">
        <f>E32*D32</f>
        <v>0</v>
      </c>
      <c r="G32" s="30" t="s">
        <v>45</v>
      </c>
      <c r="H32" s="23" t="str">
        <f t="shared" si="3"/>
        <v>2.4.2</v>
      </c>
    </row>
    <row r="33" spans="1:8" ht="19.5" thickBot="1" x14ac:dyDescent="0.3">
      <c r="A33" s="66">
        <v>3</v>
      </c>
      <c r="B33" s="20" t="s">
        <v>33</v>
      </c>
      <c r="C33" s="32"/>
      <c r="D33" s="67"/>
      <c r="E33" s="131"/>
      <c r="F33" s="68">
        <f>SUM(F31:F32)</f>
        <v>0</v>
      </c>
      <c r="G33" s="18" t="s">
        <v>34</v>
      </c>
      <c r="H33" s="66">
        <f t="shared" si="3"/>
        <v>3</v>
      </c>
    </row>
    <row r="34" spans="1:8" ht="79.5" thickBot="1" x14ac:dyDescent="0.3">
      <c r="A34" s="69">
        <v>3.1</v>
      </c>
      <c r="B34" s="70" t="s">
        <v>130</v>
      </c>
      <c r="C34" s="25" t="s">
        <v>9</v>
      </c>
      <c r="D34" s="29">
        <v>4</v>
      </c>
      <c r="E34" s="126"/>
      <c r="F34" s="71">
        <f>E34*D34</f>
        <v>0</v>
      </c>
      <c r="G34" s="81" t="s">
        <v>131</v>
      </c>
      <c r="H34" s="69">
        <f>A34</f>
        <v>3.1</v>
      </c>
    </row>
    <row r="35" spans="1:8" ht="79.5" thickBot="1" x14ac:dyDescent="0.3">
      <c r="A35" s="69">
        <v>3.2</v>
      </c>
      <c r="B35" s="70" t="s">
        <v>132</v>
      </c>
      <c r="C35" s="25" t="s">
        <v>9</v>
      </c>
      <c r="D35" s="29">
        <v>4</v>
      </c>
      <c r="E35" s="126"/>
      <c r="F35" s="71">
        <f t="shared" ref="F35:F38" si="4">E35*D35</f>
        <v>0</v>
      </c>
      <c r="G35" s="28" t="s">
        <v>133</v>
      </c>
      <c r="H35" s="69">
        <f>A35</f>
        <v>3.2</v>
      </c>
    </row>
    <row r="36" spans="1:8" ht="79.5" thickBot="1" x14ac:dyDescent="0.3">
      <c r="A36" s="69">
        <v>3.3</v>
      </c>
      <c r="B36" s="70" t="s">
        <v>134</v>
      </c>
      <c r="C36" s="25" t="s">
        <v>9</v>
      </c>
      <c r="D36" s="29">
        <v>7</v>
      </c>
      <c r="E36" s="126"/>
      <c r="F36" s="71">
        <f t="shared" si="4"/>
        <v>0</v>
      </c>
      <c r="G36" s="81" t="s">
        <v>135</v>
      </c>
      <c r="H36" s="69">
        <f>A36</f>
        <v>3.3</v>
      </c>
    </row>
    <row r="37" spans="1:8" ht="95.25" thickBot="1" x14ac:dyDescent="0.3">
      <c r="A37" s="69">
        <v>3.4</v>
      </c>
      <c r="B37" s="70" t="s">
        <v>136</v>
      </c>
      <c r="C37" s="25" t="s">
        <v>9</v>
      </c>
      <c r="D37" s="29">
        <v>1</v>
      </c>
      <c r="E37" s="126"/>
      <c r="F37" s="71">
        <f t="shared" si="4"/>
        <v>0</v>
      </c>
      <c r="G37" s="28" t="s">
        <v>35</v>
      </c>
      <c r="H37" s="69">
        <f>A37</f>
        <v>3.4</v>
      </c>
    </row>
    <row r="38" spans="1:8" ht="339.6" customHeight="1" thickBot="1" x14ac:dyDescent="0.3">
      <c r="A38" s="83">
        <v>3.5</v>
      </c>
      <c r="B38" s="84" t="s">
        <v>183</v>
      </c>
      <c r="C38" s="25" t="s">
        <v>10</v>
      </c>
      <c r="D38" s="31">
        <v>1</v>
      </c>
      <c r="E38" s="127"/>
      <c r="F38" s="71">
        <f t="shared" si="4"/>
        <v>0</v>
      </c>
      <c r="G38" s="85" t="s">
        <v>189</v>
      </c>
      <c r="H38" s="69">
        <v>3.5</v>
      </c>
    </row>
    <row r="39" spans="1:8" ht="21.75" customHeight="1" thickBot="1" x14ac:dyDescent="0.3">
      <c r="A39" s="83"/>
      <c r="B39" s="117"/>
      <c r="C39" s="118"/>
      <c r="D39" s="118"/>
      <c r="E39" s="119"/>
      <c r="F39" s="71">
        <f>SUM(F34:F38)</f>
        <v>0</v>
      </c>
      <c r="G39" s="85"/>
      <c r="H39" s="69"/>
    </row>
    <row r="40" spans="1:8" ht="19.5" thickBot="1" x14ac:dyDescent="0.3">
      <c r="A40" s="112" t="s">
        <v>24</v>
      </c>
      <c r="B40" s="112"/>
      <c r="C40" s="112"/>
      <c r="D40" s="112"/>
      <c r="E40" s="112"/>
      <c r="F40" s="86">
        <f>F39+F33+F30+F27+F11</f>
        <v>0</v>
      </c>
      <c r="G40" s="113" t="s">
        <v>23</v>
      </c>
      <c r="H40" s="113"/>
    </row>
  </sheetData>
  <sheetProtection algorithmName="SHA-512" hashValue="PKBs8xn15iI1a60Mz0kwMrMuB3w7uD7MKPz9eOizI+/0AY6GrjwmUd8/hgeGkNimB239C+LtDAujOnPSAoaR9Q==" saltValue="iPd5EjydQlhWhw60+5eSQw==" spinCount="100000" sheet="1"/>
  <mergeCells count="19">
    <mergeCell ref="A40:E40"/>
    <mergeCell ref="G40:H40"/>
    <mergeCell ref="A23:A24"/>
    <mergeCell ref="B23:B24"/>
    <mergeCell ref="C23:C24"/>
    <mergeCell ref="D23:D24"/>
    <mergeCell ref="E23:E24"/>
    <mergeCell ref="F23:F24"/>
    <mergeCell ref="G23:G24"/>
    <mergeCell ref="H23:H24"/>
    <mergeCell ref="B39:E39"/>
    <mergeCell ref="A4:E4"/>
    <mergeCell ref="F4:H4"/>
    <mergeCell ref="A1:E1"/>
    <mergeCell ref="F1:H1"/>
    <mergeCell ref="A2:E2"/>
    <mergeCell ref="F2:H2"/>
    <mergeCell ref="A3:E3"/>
    <mergeCell ref="F3:H3"/>
  </mergeCells>
  <phoneticPr fontId="8" type="noConversion"/>
  <printOptions horizontalCentered="1" verticalCentered="1"/>
  <pageMargins left="0.7" right="0.7" top="0.75" bottom="0.75" header="0.3" footer="0.3"/>
  <pageSetup scale="48" fitToHeight="0" orientation="landscape" r:id="rId1"/>
  <headerFooter>
    <oddHeader>&amp;L&amp;G&amp;CName of project : Reducing Illness, Violence, 
and Abuse through Systematic Empowerment (RISE)&amp;R&amp;G</oddHeader>
    <oddFooter>Page &amp;P of &amp;N</oddFooter>
  </headerFooter>
  <rowBreaks count="3" manualBreakCount="3">
    <brk id="9" max="7" man="1"/>
    <brk id="21" max="7" man="1"/>
    <brk id="30" max="7"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08D2-75A8-44D7-A6BF-36E04B1C071C}">
  <sheetPr>
    <pageSetUpPr fitToPage="1"/>
  </sheetPr>
  <dimension ref="A1:H37"/>
  <sheetViews>
    <sheetView rightToLeft="1" view="pageBreakPreview" zoomScaleNormal="100" zoomScaleSheetLayoutView="100" workbookViewId="0">
      <selection activeCell="G5" sqref="G5"/>
    </sheetView>
  </sheetViews>
  <sheetFormatPr defaultColWidth="8.85546875" defaultRowHeight="15" x14ac:dyDescent="0.25"/>
  <cols>
    <col min="1" max="1" width="8.85546875" style="72"/>
    <col min="2" max="2" width="82.7109375" style="13" customWidth="1"/>
    <col min="3" max="3" width="8.85546875" style="73"/>
    <col min="4" max="4" width="12.28515625" style="73" customWidth="1"/>
    <col min="5" max="5" width="13" style="73" customWidth="1"/>
    <col min="6" max="6" width="16.28515625" style="73" customWidth="1"/>
    <col min="7" max="7" width="99.7109375" style="13" customWidth="1"/>
    <col min="8" max="8" width="8.85546875" style="72"/>
    <col min="9" max="16384" width="8.85546875" style="13"/>
  </cols>
  <sheetData>
    <row r="1" spans="1:8" s="9" customFormat="1" ht="16.5" thickBot="1" x14ac:dyDescent="0.3">
      <c r="A1" s="114" t="s">
        <v>63</v>
      </c>
      <c r="B1" s="115"/>
      <c r="C1" s="115"/>
      <c r="D1" s="115"/>
      <c r="E1" s="115"/>
      <c r="F1" s="116" t="s">
        <v>64</v>
      </c>
      <c r="G1" s="116"/>
      <c r="H1" s="116"/>
    </row>
    <row r="2" spans="1:8" s="9" customFormat="1" ht="16.5" thickBot="1" x14ac:dyDescent="0.3">
      <c r="A2" s="114" t="s">
        <v>53</v>
      </c>
      <c r="B2" s="115"/>
      <c r="C2" s="115"/>
      <c r="D2" s="115"/>
      <c r="E2" s="115"/>
      <c r="F2" s="116" t="s">
        <v>55</v>
      </c>
      <c r="G2" s="116"/>
      <c r="H2" s="116"/>
    </row>
    <row r="3" spans="1:8" s="9" customFormat="1" ht="54.6" customHeight="1" thickBot="1" x14ac:dyDescent="0.3">
      <c r="A3" s="114" t="s">
        <v>65</v>
      </c>
      <c r="B3" s="115"/>
      <c r="C3" s="115"/>
      <c r="D3" s="115"/>
      <c r="E3" s="115"/>
      <c r="F3" s="116" t="s">
        <v>165</v>
      </c>
      <c r="G3" s="116"/>
      <c r="H3" s="116"/>
    </row>
    <row r="4" spans="1:8" s="9" customFormat="1" ht="184.9" customHeight="1" thickBot="1" x14ac:dyDescent="0.3">
      <c r="A4" s="114" t="s">
        <v>194</v>
      </c>
      <c r="B4" s="115"/>
      <c r="C4" s="115"/>
      <c r="D4" s="115"/>
      <c r="E4" s="115"/>
      <c r="F4" s="116" t="s">
        <v>195</v>
      </c>
      <c r="G4" s="116"/>
      <c r="H4" s="116"/>
    </row>
    <row r="5" spans="1:8" ht="75.75" thickBot="1" x14ac:dyDescent="0.3">
      <c r="A5" s="10" t="s">
        <v>11</v>
      </c>
      <c r="B5" s="11" t="s">
        <v>12</v>
      </c>
      <c r="C5" s="12" t="s">
        <v>13</v>
      </c>
      <c r="D5" s="12" t="s">
        <v>14</v>
      </c>
      <c r="E5" s="12" t="s">
        <v>15</v>
      </c>
      <c r="F5" s="12" t="s">
        <v>16</v>
      </c>
      <c r="G5" s="11" t="s">
        <v>17</v>
      </c>
      <c r="H5" s="10" t="s">
        <v>18</v>
      </c>
    </row>
    <row r="6" spans="1:8" ht="19.5" thickBot="1" x14ac:dyDescent="0.3">
      <c r="A6" s="14">
        <v>1</v>
      </c>
      <c r="B6" s="15" t="s">
        <v>21</v>
      </c>
      <c r="C6" s="16"/>
      <c r="D6" s="16"/>
      <c r="E6" s="16"/>
      <c r="F6" s="17"/>
      <c r="G6" s="18" t="s">
        <v>20</v>
      </c>
      <c r="H6" s="14"/>
    </row>
    <row r="7" spans="1:8" ht="19.5" thickBot="1" x14ac:dyDescent="0.3">
      <c r="A7" s="14">
        <v>1.2</v>
      </c>
      <c r="B7" s="20" t="s">
        <v>5</v>
      </c>
      <c r="C7" s="32"/>
      <c r="D7" s="33"/>
      <c r="E7" s="33"/>
      <c r="F7" s="34"/>
      <c r="G7" s="18" t="s">
        <v>6</v>
      </c>
      <c r="H7" s="14">
        <f>A7</f>
        <v>1.2</v>
      </c>
    </row>
    <row r="8" spans="1:8" ht="48" thickBot="1" x14ac:dyDescent="0.3">
      <c r="A8" s="23" t="s">
        <v>71</v>
      </c>
      <c r="B8" s="82" t="s">
        <v>22</v>
      </c>
      <c r="C8" s="25" t="s">
        <v>9</v>
      </c>
      <c r="D8" s="31">
        <v>10</v>
      </c>
      <c r="E8" s="127"/>
      <c r="F8" s="52">
        <f>E8*D8</f>
        <v>0</v>
      </c>
      <c r="G8" s="30" t="s">
        <v>19</v>
      </c>
      <c r="H8" s="23" t="str">
        <f>A8</f>
        <v>1.2.1</v>
      </c>
    </row>
    <row r="9" spans="1:8" ht="79.5" thickBot="1" x14ac:dyDescent="0.3">
      <c r="A9" s="23" t="s">
        <v>72</v>
      </c>
      <c r="B9" s="49" t="s">
        <v>166</v>
      </c>
      <c r="C9" s="25" t="s">
        <v>0</v>
      </c>
      <c r="D9" s="26">
        <v>2.6</v>
      </c>
      <c r="E9" s="126"/>
      <c r="F9" s="52">
        <f t="shared" ref="F9:F10" si="0">E9*D9</f>
        <v>0</v>
      </c>
      <c r="G9" s="36" t="s">
        <v>190</v>
      </c>
      <c r="H9" s="23" t="str">
        <f>A9</f>
        <v>1.2.3</v>
      </c>
    </row>
    <row r="10" spans="1:8" ht="79.5" thickBot="1" x14ac:dyDescent="0.3">
      <c r="A10" s="23" t="s">
        <v>73</v>
      </c>
      <c r="B10" s="82" t="s">
        <v>191</v>
      </c>
      <c r="C10" s="88" t="s">
        <v>2</v>
      </c>
      <c r="D10" s="59">
        <v>3.8</v>
      </c>
      <c r="E10" s="126"/>
      <c r="F10" s="52">
        <f t="shared" si="0"/>
        <v>0</v>
      </c>
      <c r="G10" s="36" t="s">
        <v>101</v>
      </c>
      <c r="H10" s="23" t="str">
        <f>A10</f>
        <v>1.2.4</v>
      </c>
    </row>
    <row r="11" spans="1:8" ht="19.5" thickBot="1" x14ac:dyDescent="0.3">
      <c r="A11" s="76">
        <v>2</v>
      </c>
      <c r="B11" s="15" t="s">
        <v>46</v>
      </c>
      <c r="C11" s="16"/>
      <c r="D11" s="16"/>
      <c r="E11" s="135"/>
      <c r="F11" s="47">
        <f>SUM(F8:F10)</f>
        <v>0</v>
      </c>
      <c r="G11" s="18" t="s">
        <v>47</v>
      </c>
      <c r="H11" s="76">
        <v>2</v>
      </c>
    </row>
    <row r="12" spans="1:8" ht="19.5" thickBot="1" x14ac:dyDescent="0.3">
      <c r="A12" s="14">
        <v>2.1</v>
      </c>
      <c r="B12" s="44" t="s">
        <v>7</v>
      </c>
      <c r="C12" s="12"/>
      <c r="D12" s="12"/>
      <c r="E12" s="136"/>
      <c r="F12" s="47"/>
      <c r="G12" s="18" t="s">
        <v>8</v>
      </c>
      <c r="H12" s="14">
        <f>A12</f>
        <v>2.1</v>
      </c>
    </row>
    <row r="13" spans="1:8" ht="63.75" thickBot="1" x14ac:dyDescent="0.3">
      <c r="A13" s="48" t="s">
        <v>77</v>
      </c>
      <c r="B13" s="49" t="s">
        <v>113</v>
      </c>
      <c r="C13" s="50" t="s">
        <v>9</v>
      </c>
      <c r="D13" s="31">
        <v>3</v>
      </c>
      <c r="E13" s="127"/>
      <c r="F13" s="52">
        <f>E13*D13</f>
        <v>0</v>
      </c>
      <c r="G13" s="30" t="s">
        <v>114</v>
      </c>
      <c r="H13" s="48" t="str">
        <f>A13</f>
        <v>2.1.1</v>
      </c>
    </row>
    <row r="14" spans="1:8" ht="79.5" thickBot="1" x14ac:dyDescent="0.3">
      <c r="A14" s="48" t="s">
        <v>78</v>
      </c>
      <c r="B14" s="49" t="s">
        <v>115</v>
      </c>
      <c r="C14" s="50" t="s">
        <v>9</v>
      </c>
      <c r="D14" s="31">
        <v>3</v>
      </c>
      <c r="E14" s="127"/>
      <c r="F14" s="52">
        <f t="shared" ref="F14:F23" si="1">E14*D14</f>
        <v>0</v>
      </c>
      <c r="G14" s="30" t="s">
        <v>162</v>
      </c>
      <c r="H14" s="48" t="str">
        <f t="shared" ref="H14:H23" si="2">A14</f>
        <v>2.1.2</v>
      </c>
    </row>
    <row r="15" spans="1:8" ht="63.75" thickBot="1" x14ac:dyDescent="0.3">
      <c r="A15" s="48" t="s">
        <v>79</v>
      </c>
      <c r="B15" s="49" t="s">
        <v>117</v>
      </c>
      <c r="C15" s="25" t="s">
        <v>9</v>
      </c>
      <c r="D15" s="31">
        <v>6</v>
      </c>
      <c r="E15" s="130"/>
      <c r="F15" s="52">
        <f t="shared" si="1"/>
        <v>0</v>
      </c>
      <c r="G15" s="30" t="s">
        <v>118</v>
      </c>
      <c r="H15" s="48" t="str">
        <f t="shared" si="2"/>
        <v>2.1.3</v>
      </c>
    </row>
    <row r="16" spans="1:8" ht="95.25" thickBot="1" x14ac:dyDescent="0.3">
      <c r="A16" s="48" t="s">
        <v>80</v>
      </c>
      <c r="B16" s="53" t="s">
        <v>119</v>
      </c>
      <c r="C16" s="25" t="s">
        <v>9</v>
      </c>
      <c r="D16" s="31">
        <v>1</v>
      </c>
      <c r="E16" s="127"/>
      <c r="F16" s="52">
        <f t="shared" si="1"/>
        <v>0</v>
      </c>
      <c r="G16" s="30" t="s">
        <v>120</v>
      </c>
      <c r="H16" s="48" t="str">
        <f t="shared" si="2"/>
        <v>2.1.4</v>
      </c>
    </row>
    <row r="17" spans="1:8" ht="48" thickBot="1" x14ac:dyDescent="0.3">
      <c r="A17" s="48" t="s">
        <v>81</v>
      </c>
      <c r="B17" s="35" t="s">
        <v>121</v>
      </c>
      <c r="C17" s="25" t="s">
        <v>9</v>
      </c>
      <c r="D17" s="31">
        <v>3</v>
      </c>
      <c r="E17" s="130"/>
      <c r="F17" s="52">
        <f t="shared" si="1"/>
        <v>0</v>
      </c>
      <c r="G17" s="81" t="s">
        <v>122</v>
      </c>
      <c r="H17" s="55" t="str">
        <f t="shared" si="2"/>
        <v>2.1.5</v>
      </c>
    </row>
    <row r="18" spans="1:8" ht="79.5" thickBot="1" x14ac:dyDescent="0.3">
      <c r="A18" s="48" t="s">
        <v>82</v>
      </c>
      <c r="B18" s="1" t="s">
        <v>100</v>
      </c>
      <c r="C18" s="25" t="s">
        <v>9</v>
      </c>
      <c r="D18" s="31">
        <v>2</v>
      </c>
      <c r="E18" s="127"/>
      <c r="F18" s="52">
        <f t="shared" si="1"/>
        <v>0</v>
      </c>
      <c r="G18" s="30" t="s">
        <v>123</v>
      </c>
      <c r="H18" s="55" t="str">
        <f t="shared" si="2"/>
        <v>2.1.6</v>
      </c>
    </row>
    <row r="19" spans="1:8" ht="205.5" thickBot="1" x14ac:dyDescent="0.3">
      <c r="A19" s="48" t="s">
        <v>83</v>
      </c>
      <c r="B19" s="35" t="s">
        <v>127</v>
      </c>
      <c r="C19" s="25" t="s">
        <v>9</v>
      </c>
      <c r="D19" s="31">
        <v>1</v>
      </c>
      <c r="E19" s="130"/>
      <c r="F19" s="52">
        <f t="shared" si="1"/>
        <v>0</v>
      </c>
      <c r="G19" s="64" t="s">
        <v>128</v>
      </c>
      <c r="H19" s="55" t="str">
        <f t="shared" si="2"/>
        <v>2.1.7</v>
      </c>
    </row>
    <row r="20" spans="1:8" ht="189.75" thickBot="1" x14ac:dyDescent="0.3">
      <c r="A20" s="48" t="s">
        <v>84</v>
      </c>
      <c r="B20" s="35" t="s">
        <v>150</v>
      </c>
      <c r="C20" s="25" t="s">
        <v>9</v>
      </c>
      <c r="D20" s="31">
        <v>2</v>
      </c>
      <c r="E20" s="130"/>
      <c r="F20" s="52">
        <f t="shared" si="1"/>
        <v>0</v>
      </c>
      <c r="G20" s="65" t="s">
        <v>151</v>
      </c>
      <c r="H20" s="55" t="str">
        <f t="shared" si="2"/>
        <v>2.1.8</v>
      </c>
    </row>
    <row r="21" spans="1:8" ht="63.75" thickBot="1" x14ac:dyDescent="0.3">
      <c r="A21" s="48" t="s">
        <v>86</v>
      </c>
      <c r="B21" s="70" t="s">
        <v>178</v>
      </c>
      <c r="C21" s="25" t="s">
        <v>9</v>
      </c>
      <c r="D21" s="31">
        <v>1</v>
      </c>
      <c r="E21" s="127"/>
      <c r="F21" s="52">
        <f t="shared" si="1"/>
        <v>0</v>
      </c>
      <c r="G21" s="30" t="s">
        <v>177</v>
      </c>
      <c r="H21" s="55" t="str">
        <f t="shared" si="2"/>
        <v>2.1.10</v>
      </c>
    </row>
    <row r="22" spans="1:8" ht="95.25" thickBot="1" x14ac:dyDescent="0.3">
      <c r="A22" s="48" t="s">
        <v>87</v>
      </c>
      <c r="B22" s="79" t="s">
        <v>179</v>
      </c>
      <c r="C22" s="25" t="s">
        <v>36</v>
      </c>
      <c r="D22" s="31">
        <v>20</v>
      </c>
      <c r="E22" s="130"/>
      <c r="F22" s="52">
        <f t="shared" si="1"/>
        <v>0</v>
      </c>
      <c r="G22" s="78" t="s">
        <v>180</v>
      </c>
      <c r="H22" s="55" t="str">
        <f t="shared" si="2"/>
        <v>2.1.11</v>
      </c>
    </row>
    <row r="23" spans="1:8" ht="142.5" thickBot="1" x14ac:dyDescent="0.3">
      <c r="A23" s="48" t="s">
        <v>88</v>
      </c>
      <c r="B23" s="35" t="s">
        <v>192</v>
      </c>
      <c r="C23" s="25" t="s">
        <v>10</v>
      </c>
      <c r="D23" s="31">
        <v>1</v>
      </c>
      <c r="E23" s="130"/>
      <c r="F23" s="52">
        <f t="shared" si="1"/>
        <v>0</v>
      </c>
      <c r="G23" s="30" t="s">
        <v>193</v>
      </c>
      <c r="H23" s="55" t="str">
        <f t="shared" si="2"/>
        <v>2.1.12</v>
      </c>
    </row>
    <row r="24" spans="1:8" ht="19.5" thickBot="1" x14ac:dyDescent="0.3">
      <c r="A24" s="14">
        <v>2.2000000000000002</v>
      </c>
      <c r="B24" s="20" t="s">
        <v>1</v>
      </c>
      <c r="C24" s="32"/>
      <c r="D24" s="32"/>
      <c r="E24" s="133"/>
      <c r="F24" s="34">
        <f>SUM(F13:F23)</f>
        <v>0</v>
      </c>
      <c r="G24" s="18" t="s">
        <v>76</v>
      </c>
      <c r="H24" s="14">
        <f t="shared" ref="H24:H34" si="3">A24</f>
        <v>2.2000000000000002</v>
      </c>
    </row>
    <row r="25" spans="1:8" ht="79.5" thickBot="1" x14ac:dyDescent="0.3">
      <c r="A25" s="23" t="s">
        <v>89</v>
      </c>
      <c r="B25" s="37" t="s">
        <v>109</v>
      </c>
      <c r="C25" s="25" t="s">
        <v>0</v>
      </c>
      <c r="D25" s="31">
        <v>90</v>
      </c>
      <c r="E25" s="127"/>
      <c r="F25" s="52">
        <f>E25*D25</f>
        <v>0</v>
      </c>
      <c r="G25" s="38" t="s">
        <v>110</v>
      </c>
      <c r="H25" s="23" t="str">
        <f t="shared" si="3"/>
        <v>2.2.1</v>
      </c>
    </row>
    <row r="26" spans="1:8" ht="63.75" thickBot="1" x14ac:dyDescent="0.3">
      <c r="A26" s="23" t="s">
        <v>90</v>
      </c>
      <c r="B26" s="39" t="s">
        <v>111</v>
      </c>
      <c r="C26" s="40" t="s">
        <v>0</v>
      </c>
      <c r="D26" s="42">
        <v>13</v>
      </c>
      <c r="E26" s="134"/>
      <c r="F26" s="52">
        <f>E26*D26</f>
        <v>0</v>
      </c>
      <c r="G26" s="43" t="s">
        <v>112</v>
      </c>
      <c r="H26" s="23" t="str">
        <f t="shared" si="3"/>
        <v>2.2.2</v>
      </c>
    </row>
    <row r="27" spans="1:8" ht="19.5" thickBot="1" x14ac:dyDescent="0.3">
      <c r="A27" s="66">
        <v>2.2999999999999998</v>
      </c>
      <c r="B27" s="20" t="s">
        <v>40</v>
      </c>
      <c r="C27" s="32"/>
      <c r="D27" s="32"/>
      <c r="E27" s="133"/>
      <c r="F27" s="68">
        <f>SUM(F25:F26)</f>
        <v>0</v>
      </c>
      <c r="G27" s="18" t="s">
        <v>41</v>
      </c>
      <c r="H27" s="66">
        <f t="shared" si="3"/>
        <v>2.2999999999999998</v>
      </c>
    </row>
    <row r="28" spans="1:8" ht="79.5" thickBot="1" x14ac:dyDescent="0.3">
      <c r="A28" s="23" t="s">
        <v>91</v>
      </c>
      <c r="B28" s="70" t="s">
        <v>167</v>
      </c>
      <c r="C28" s="25" t="s">
        <v>0</v>
      </c>
      <c r="D28" s="31">
        <v>21</v>
      </c>
      <c r="E28" s="127"/>
      <c r="F28" s="52">
        <f>E28*D28</f>
        <v>0</v>
      </c>
      <c r="G28" s="28" t="s">
        <v>168</v>
      </c>
      <c r="H28" s="23" t="str">
        <f t="shared" si="3"/>
        <v>2.3.1</v>
      </c>
    </row>
    <row r="29" spans="1:8" ht="174" thickBot="1" x14ac:dyDescent="0.3">
      <c r="A29" s="23" t="s">
        <v>92</v>
      </c>
      <c r="B29" s="80" t="s">
        <v>169</v>
      </c>
      <c r="C29" s="25" t="s">
        <v>10</v>
      </c>
      <c r="D29" s="31">
        <v>1</v>
      </c>
      <c r="E29" s="130"/>
      <c r="F29" s="52">
        <f t="shared" ref="F29:F30" si="4">E29*D29</f>
        <v>0</v>
      </c>
      <c r="G29" s="74" t="s">
        <v>170</v>
      </c>
      <c r="H29" s="23" t="str">
        <f t="shared" si="3"/>
        <v>2.3.2</v>
      </c>
    </row>
    <row r="30" spans="1:8" ht="79.5" thickBot="1" x14ac:dyDescent="0.3">
      <c r="A30" s="23" t="s">
        <v>93</v>
      </c>
      <c r="B30" s="49" t="s">
        <v>160</v>
      </c>
      <c r="C30" s="25" t="s">
        <v>0</v>
      </c>
      <c r="D30" s="26">
        <v>4.3</v>
      </c>
      <c r="E30" s="126"/>
      <c r="F30" s="52">
        <f t="shared" si="4"/>
        <v>0</v>
      </c>
      <c r="G30" s="36" t="s">
        <v>161</v>
      </c>
      <c r="H30" s="23" t="str">
        <f t="shared" si="3"/>
        <v>2.3.3</v>
      </c>
    </row>
    <row r="31" spans="1:8" ht="19.5" thickBot="1" x14ac:dyDescent="0.3">
      <c r="A31" s="66">
        <v>3</v>
      </c>
      <c r="B31" s="20" t="s">
        <v>33</v>
      </c>
      <c r="C31" s="32"/>
      <c r="D31" s="32"/>
      <c r="E31" s="133"/>
      <c r="F31" s="68">
        <f>SUM(F28:F30)</f>
        <v>0</v>
      </c>
      <c r="G31" s="18" t="s">
        <v>34</v>
      </c>
      <c r="H31" s="66">
        <f t="shared" si="3"/>
        <v>3</v>
      </c>
    </row>
    <row r="32" spans="1:8" ht="79.5" thickBot="1" x14ac:dyDescent="0.3">
      <c r="A32" s="69">
        <v>3.1</v>
      </c>
      <c r="B32" s="70" t="s">
        <v>130</v>
      </c>
      <c r="C32" s="25" t="s">
        <v>9</v>
      </c>
      <c r="D32" s="59">
        <v>9</v>
      </c>
      <c r="E32" s="126"/>
      <c r="F32" s="71">
        <f>E32*D32</f>
        <v>0</v>
      </c>
      <c r="G32" s="81" t="s">
        <v>131</v>
      </c>
      <c r="H32" s="69">
        <f t="shared" si="3"/>
        <v>3.1</v>
      </c>
    </row>
    <row r="33" spans="1:8" ht="79.5" thickBot="1" x14ac:dyDescent="0.3">
      <c r="A33" s="69">
        <v>3.2</v>
      </c>
      <c r="B33" s="70" t="s">
        <v>134</v>
      </c>
      <c r="C33" s="25" t="s">
        <v>9</v>
      </c>
      <c r="D33" s="59">
        <v>18</v>
      </c>
      <c r="E33" s="126"/>
      <c r="F33" s="71">
        <f t="shared" ref="F33:F35" si="5">E33*D33</f>
        <v>0</v>
      </c>
      <c r="G33" s="81" t="s">
        <v>135</v>
      </c>
      <c r="H33" s="69">
        <f t="shared" si="3"/>
        <v>3.2</v>
      </c>
    </row>
    <row r="34" spans="1:8" ht="106.15" customHeight="1" thickBot="1" x14ac:dyDescent="0.3">
      <c r="A34" s="69">
        <v>3.4</v>
      </c>
      <c r="B34" s="70" t="s">
        <v>136</v>
      </c>
      <c r="C34" s="25" t="s">
        <v>9</v>
      </c>
      <c r="D34" s="59">
        <v>1</v>
      </c>
      <c r="E34" s="126"/>
      <c r="F34" s="71">
        <f t="shared" si="5"/>
        <v>0</v>
      </c>
      <c r="G34" s="28" t="s">
        <v>35</v>
      </c>
      <c r="H34" s="69">
        <f t="shared" si="3"/>
        <v>3.4</v>
      </c>
    </row>
    <row r="35" spans="1:8" ht="344.45" customHeight="1" thickBot="1" x14ac:dyDescent="0.3">
      <c r="A35" s="83">
        <v>3.4</v>
      </c>
      <c r="B35" s="84" t="s">
        <v>183</v>
      </c>
      <c r="C35" s="25" t="s">
        <v>10</v>
      </c>
      <c r="D35" s="31">
        <v>1</v>
      </c>
      <c r="E35" s="127"/>
      <c r="F35" s="71">
        <f t="shared" si="5"/>
        <v>0</v>
      </c>
      <c r="G35" s="85" t="s">
        <v>189</v>
      </c>
      <c r="H35" s="69">
        <v>3.4</v>
      </c>
    </row>
    <row r="36" spans="1:8" ht="14.25" customHeight="1" thickBot="1" x14ac:dyDescent="0.3">
      <c r="A36" s="83"/>
      <c r="B36" s="117"/>
      <c r="C36" s="118"/>
      <c r="D36" s="118"/>
      <c r="E36" s="119"/>
      <c r="F36" s="71">
        <f>SUM(F32:F35)</f>
        <v>0</v>
      </c>
      <c r="G36" s="85"/>
      <c r="H36" s="69"/>
    </row>
    <row r="37" spans="1:8" ht="19.5" thickBot="1" x14ac:dyDescent="0.3">
      <c r="A37" s="112" t="s">
        <v>24</v>
      </c>
      <c r="B37" s="112"/>
      <c r="C37" s="112"/>
      <c r="D37" s="112"/>
      <c r="E37" s="112"/>
      <c r="F37" s="86">
        <f>F36+F31+F27+F24+F11</f>
        <v>0</v>
      </c>
      <c r="G37" s="113" t="s">
        <v>23</v>
      </c>
      <c r="H37" s="113"/>
    </row>
  </sheetData>
  <sheetProtection algorithmName="SHA-512" hashValue="B9+BUuJvSIIkf/FGYHXylUzclLxuIxRXEux9KJIvuVWBNE+sKfxd4Ds/maHpKumohwEZTWlbzYVTZhipr16VMA==" saltValue="KM5gCXuryacBaVnlnG9DeQ==" spinCount="100000" sheet="1"/>
  <mergeCells count="11">
    <mergeCell ref="A37:E37"/>
    <mergeCell ref="G37:H37"/>
    <mergeCell ref="A4:E4"/>
    <mergeCell ref="F4:H4"/>
    <mergeCell ref="A1:E1"/>
    <mergeCell ref="F1:H1"/>
    <mergeCell ref="A2:E2"/>
    <mergeCell ref="F2:H2"/>
    <mergeCell ref="A3:E3"/>
    <mergeCell ref="F3:H3"/>
    <mergeCell ref="B36:E36"/>
  </mergeCells>
  <phoneticPr fontId="8" type="noConversion"/>
  <printOptions horizontalCentered="1" verticalCentered="1"/>
  <pageMargins left="0.7" right="0.7" top="0.75" bottom="0.75" header="0.3" footer="0.3"/>
  <pageSetup scale="48" fitToHeight="0" orientation="landscape" r:id="rId1"/>
  <headerFooter>
    <oddHeader>&amp;L&amp;G&amp;CName of project : Reducing Illness, Violence,
 and Abuse through Systematic Empowerment (RISE)&amp;R&amp;G</oddHeader>
    <oddFooter>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Summary</vt:lpstr>
      <vt:lpstr>Al-qard</vt:lpstr>
      <vt:lpstr>كريف الرهوة</vt:lpstr>
      <vt:lpstr>المعلامة</vt:lpstr>
      <vt:lpstr>الازارق</vt:lpstr>
      <vt:lpstr>Summary!Print_Area</vt:lpstr>
      <vt:lpstr>الازارق!Print_Area</vt:lpstr>
      <vt:lpstr>المعلامة!Print_Area</vt:lpstr>
      <vt:lpstr>'كريف الرهوة'!Print_Area</vt:lpstr>
      <vt:lpstr>'Al-qard'!Print_Titles</vt:lpstr>
      <vt:lpstr>الازارق!Print_Titles</vt:lpstr>
      <vt:lpstr>المعلامة!Print_Titles</vt:lpstr>
      <vt:lpstr>'كريف الرهوة'!Print_Titles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Waed</dc:creator>
  <cp:lastModifiedBy>Mohammed Alkaf</cp:lastModifiedBy>
  <cp:lastPrinted>2024-07-30T12:09:59Z</cp:lastPrinted>
  <dcterms:created xsi:type="dcterms:W3CDTF">2015-06-05T18:17:20Z</dcterms:created>
  <dcterms:modified xsi:type="dcterms:W3CDTF">2024-08-18T06:51:06Z</dcterms:modified>
</cp:coreProperties>
</file>